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'Foglio1'!$A$1:$AE$19</definedName>
  </definedNames>
  <calcPr fullCalcOnLoad="1"/>
</workbook>
</file>

<file path=xl/sharedStrings.xml><?xml version="1.0" encoding="utf-8"?>
<sst xmlns="http://schemas.openxmlformats.org/spreadsheetml/2006/main" count="79" uniqueCount="44">
  <si>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</si>
  <si>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</si>
  <si>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</si>
  <si>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</si>
  <si>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</si>
  <si>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</si>
  <si>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</si>
  <si>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</si>
  <si>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</si>
  <si>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</si>
  <si>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</si>
  <si>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</si>
  <si>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</si>
  <si>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</si>
  <si>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</si>
  <si>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</si>
  <si>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</si>
  <si>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cascina</t>
  </si>
  <si>
    <t>san pierino</t>
  </si>
  <si>
    <t>pappiana</t>
  </si>
  <si>
    <t>org.</t>
  </si>
  <si>
    <t>laviosa</t>
  </si>
  <si>
    <t>castellina</t>
  </si>
  <si>
    <t>villa basilica</t>
  </si>
  <si>
    <t>Galileiana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</si>
  <si>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</si>
  <si>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</si>
  <si>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</si>
  <si>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</si>
  <si>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</si>
  <si>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</si>
  <si>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</si>
  <si>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</si>
  <si>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</si>
  <si>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</si>
  <si>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G.S. PIEVE A RIPOLI</t>
  </si>
  <si>
    <t>rosa paradisa</t>
  </si>
  <si>
    <t>pontedera</t>
  </si>
  <si>
    <t>libecciata</t>
  </si>
  <si>
    <t>stracarrara</t>
  </si>
  <si>
    <t>marlia</t>
  </si>
  <si>
    <t>cecina</t>
  </si>
  <si>
    <t>filecchio</t>
  </si>
  <si>
    <t>PISA ROAD RUNNERS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</si>
</sst>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4"/>
  <sheetViews>
    <sheetView tabSelected="1" workbookViewId="0" topLeftCell="A1">
      <pane xSplit="3" ySplit="3" topLeftCell="B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8" sqref="B8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20" customWidth="1"/>
    <col min="6" max="6" width="3.57421875" style="5" customWidth="1"/>
    <col min="7" max="7" width="5.421875" style="0" customWidth="1"/>
    <col min="8" max="8" width="5.710937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7.421875" style="0" customWidth="1"/>
    <col min="13" max="13" width="6.57421875" style="0" customWidth="1"/>
    <col min="14" max="14" width="2.57421875" style="4" customWidth="1"/>
    <col min="15" max="16" width="5.140625" style="0" customWidth="1"/>
    <col min="17" max="17" width="3.8515625" style="4" customWidth="1"/>
    <col min="18" max="18" width="9.00390625" style="4" customWidth="1"/>
    <col min="19" max="19" width="3.8515625" style="4" customWidth="1"/>
    <col min="20" max="20" width="5.421875" style="0" customWidth="1"/>
    <col min="21" max="21" width="5.00390625" style="0" customWidth="1"/>
    <col min="22" max="23" width="4.421875" style="0" customWidth="1"/>
    <col min="24" max="24" width="8.281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4.8515625" style="18" customWidth="1"/>
    <col min="30" max="30" width="4.421875" style="0" customWidth="1"/>
    <col min="31" max="31" width="5.140625" style="0" customWidth="1"/>
    <col min="32" max="32" width="4.421875" style="0" customWidth="1"/>
    <col min="33" max="33" width="4.8515625" style="18" customWidth="1"/>
    <col min="34" max="34" width="4.421875" style="0" customWidth="1"/>
    <col min="35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7.28125" style="0" customWidth="1"/>
    <col min="41" max="41" width="6.140625" style="0" customWidth="1"/>
    <col min="42" max="42" width="5.421875" style="0" customWidth="1"/>
    <col min="43" max="46" width="5.140625" style="0" customWidth="1"/>
    <col min="47" max="47" width="6.8515625" style="0" customWidth="1"/>
    <col min="48" max="48" width="6.7109375" style="0" customWidth="1"/>
    <col min="49" max="49" width="4.8515625" style="0" customWidth="1"/>
    <col min="50" max="50" width="12.00390625" style="0" customWidth="1"/>
    <col min="51" max="51" width="4.8515625" style="0" customWidth="1"/>
    <col min="52" max="52" width="6.421875" style="0" customWidth="1"/>
    <col min="53" max="53" width="5.8515625" style="0" customWidth="1"/>
    <col min="54" max="54" width="5.7109375" style="0" customWidth="1"/>
    <col min="55" max="55" width="4.140625" style="0" customWidth="1"/>
    <col min="56" max="56" width="6.140625" style="0" customWidth="1"/>
    <col min="57" max="57" width="5.140625" style="0" customWidth="1"/>
    <col min="58" max="58" width="5.00390625" style="0" customWidth="1"/>
    <col min="59" max="59" width="4.57421875" style="0" customWidth="1"/>
    <col min="60" max="60" width="6.57421875" style="0" customWidth="1"/>
    <col min="61" max="61" width="5.00390625" style="0" customWidth="1"/>
    <col min="62" max="62" width="4.421875" style="0" customWidth="1"/>
    <col min="63" max="63" width="10.00390625" style="0" customWidth="1"/>
    <col min="64" max="64" width="4.421875" style="0" customWidth="1"/>
    <col min="65" max="65" width="6.8515625" style="0" customWidth="1"/>
    <col min="66" max="66" width="7.28125" style="18" customWidth="1"/>
    <col min="67" max="67" width="4.421875" style="0" customWidth="1"/>
    <col min="68" max="68" width="10.00390625" style="0" customWidth="1"/>
    <col min="69" max="69" width="4.421875" style="0" customWidth="1"/>
    <col min="70" max="70" width="10.00390625" style="0" customWidth="1"/>
    <col min="71" max="71" width="4.421875" style="0" customWidth="1"/>
    <col min="72" max="72" width="14.421875" style="0" customWidth="1"/>
  </cols>
  <sheetData>
    <row r="1" spans="1:72" s="1" customFormat="1" ht="12.75">
      <c r="A1" s="2"/>
      <c r="B1" s="2" t="s">
        <v>0</v>
      </c>
      <c r="C1" s="2"/>
      <c r="D1" s="7"/>
      <c r="E1" s="19" t="s">
        <v>20</v>
      </c>
      <c r="F1" s="7"/>
      <c r="G1" s="26" t="s">
        <v>33</v>
      </c>
      <c r="H1" s="26"/>
      <c r="I1" s="9"/>
      <c r="J1" s="8" t="s">
        <v>12</v>
      </c>
      <c r="K1" s="9"/>
      <c r="L1" s="26" t="s">
        <v>36</v>
      </c>
      <c r="M1" s="26"/>
      <c r="N1" s="9"/>
      <c r="O1" s="26" t="s">
        <v>37</v>
      </c>
      <c r="P1" s="26"/>
      <c r="Q1" s="7"/>
      <c r="R1" s="22" t="s">
        <v>17</v>
      </c>
      <c r="S1" s="7"/>
      <c r="T1" s="26" t="s">
        <v>38</v>
      </c>
      <c r="U1" s="26"/>
      <c r="V1" s="9"/>
      <c r="W1" s="27" t="s">
        <v>39</v>
      </c>
      <c r="X1" s="27"/>
      <c r="Y1" s="9"/>
      <c r="Z1" s="27" t="s">
        <v>40</v>
      </c>
      <c r="AA1" s="27"/>
      <c r="AB1" s="9"/>
      <c r="AC1" s="27" t="s">
        <v>18</v>
      </c>
      <c r="AD1" s="27"/>
      <c r="AE1" s="27"/>
      <c r="AF1" s="9"/>
      <c r="AG1" s="27" t="s">
        <v>19</v>
      </c>
      <c r="AH1" s="27"/>
      <c r="AI1" s="27"/>
      <c r="AJ1" s="9"/>
      <c r="AK1" s="27" t="s">
        <v>21</v>
      </c>
      <c r="AL1" s="27"/>
      <c r="AM1" s="9"/>
      <c r="AN1" s="27" t="s">
        <v>22</v>
      </c>
      <c r="AO1" s="27"/>
      <c r="AP1" s="27"/>
      <c r="AQ1" s="9"/>
      <c r="AR1" s="28" t="s">
        <v>41</v>
      </c>
      <c r="AS1" s="29"/>
      <c r="AT1" s="9"/>
      <c r="AU1" s="27" t="s">
        <v>31</v>
      </c>
      <c r="AV1" s="27"/>
      <c r="AW1" s="9"/>
      <c r="AX1" s="15" t="s">
        <v>12</v>
      </c>
      <c r="AY1" s="9"/>
      <c r="AZ1" s="27" t="s">
        <v>23</v>
      </c>
      <c r="BA1" s="27"/>
      <c r="BB1" s="27"/>
      <c r="BC1" s="9"/>
      <c r="BD1" s="27" t="s">
        <v>25</v>
      </c>
      <c r="BE1" s="27"/>
      <c r="BF1" s="27"/>
      <c r="BG1" s="9"/>
      <c r="BH1" s="27" t="s">
        <v>24</v>
      </c>
      <c r="BI1" s="27"/>
      <c r="BJ1" s="9"/>
      <c r="BK1" s="15" t="s">
        <v>26</v>
      </c>
      <c r="BL1" s="9"/>
      <c r="BM1" s="28" t="s">
        <v>42</v>
      </c>
      <c r="BN1" s="29"/>
      <c r="BO1" s="9"/>
      <c r="BP1" s="15" t="s">
        <v>27</v>
      </c>
      <c r="BQ1" s="9"/>
      <c r="BR1" s="15" t="s">
        <v>28</v>
      </c>
      <c r="BS1" s="9"/>
      <c r="BT1" s="15" t="s">
        <v>32</v>
      </c>
    </row>
    <row r="2" spans="1:72" ht="12.75">
      <c r="A2" s="10"/>
      <c r="B2" s="2"/>
      <c r="C2" s="2"/>
      <c r="D2" s="7"/>
      <c r="E2" s="19"/>
      <c r="F2" s="7"/>
      <c r="G2" s="11" t="s">
        <v>13</v>
      </c>
      <c r="H2" s="11" t="s">
        <v>14</v>
      </c>
      <c r="I2" s="12"/>
      <c r="J2" s="10"/>
      <c r="K2" s="12"/>
      <c r="L2" s="11" t="s">
        <v>13</v>
      </c>
      <c r="M2" s="11" t="s">
        <v>14</v>
      </c>
      <c r="N2" s="12"/>
      <c r="O2" s="11" t="s">
        <v>13</v>
      </c>
      <c r="P2" s="11" t="s">
        <v>14</v>
      </c>
      <c r="Q2" s="13"/>
      <c r="R2" s="10"/>
      <c r="S2" s="13"/>
      <c r="T2" s="11" t="s">
        <v>13</v>
      </c>
      <c r="U2" s="11" t="s">
        <v>14</v>
      </c>
      <c r="V2" s="12"/>
      <c r="W2" s="16" t="s">
        <v>13</v>
      </c>
      <c r="X2" s="16" t="s">
        <v>14</v>
      </c>
      <c r="Y2" s="12"/>
      <c r="Z2" s="16" t="s">
        <v>13</v>
      </c>
      <c r="AA2" s="16" t="s">
        <v>14</v>
      </c>
      <c r="AB2" s="12"/>
      <c r="AC2" s="16" t="s">
        <v>13</v>
      </c>
      <c r="AD2" s="16" t="s">
        <v>14</v>
      </c>
      <c r="AE2" s="16" t="s">
        <v>15</v>
      </c>
      <c r="AF2" s="12"/>
      <c r="AG2" s="16" t="s">
        <v>13</v>
      </c>
      <c r="AH2" s="16" t="s">
        <v>14</v>
      </c>
      <c r="AI2" s="16" t="s">
        <v>15</v>
      </c>
      <c r="AJ2" s="12"/>
      <c r="AK2" s="16" t="s">
        <v>13</v>
      </c>
      <c r="AL2" s="16" t="s">
        <v>14</v>
      </c>
      <c r="AM2" s="12"/>
      <c r="AN2" s="16" t="s">
        <v>13</v>
      </c>
      <c r="AO2" s="16" t="s">
        <v>14</v>
      </c>
      <c r="AP2" s="16" t="s">
        <v>15</v>
      </c>
      <c r="AQ2" s="12"/>
      <c r="AR2" s="16" t="s">
        <v>13</v>
      </c>
      <c r="AS2" s="16" t="s">
        <v>14</v>
      </c>
      <c r="AT2" s="12"/>
      <c r="AU2" s="16" t="s">
        <v>13</v>
      </c>
      <c r="AV2" s="16" t="s">
        <v>14</v>
      </c>
      <c r="AW2" s="12"/>
      <c r="AX2" s="16"/>
      <c r="AY2" s="12"/>
      <c r="AZ2" s="16" t="s">
        <v>13</v>
      </c>
      <c r="BA2" s="16" t="s">
        <v>14</v>
      </c>
      <c r="BB2" s="16" t="s">
        <v>15</v>
      </c>
      <c r="BC2" s="12"/>
      <c r="BD2" s="16" t="s">
        <v>13</v>
      </c>
      <c r="BE2" s="16" t="s">
        <v>14</v>
      </c>
      <c r="BF2" s="16" t="s">
        <v>15</v>
      </c>
      <c r="BG2" s="12"/>
      <c r="BH2" s="16" t="s">
        <v>13</v>
      </c>
      <c r="BI2" s="16" t="s">
        <v>14</v>
      </c>
      <c r="BJ2" s="12"/>
      <c r="BK2" s="16"/>
      <c r="BL2" s="12"/>
      <c r="BM2" s="16" t="s">
        <v>13</v>
      </c>
      <c r="BN2" s="16" t="s">
        <v>14</v>
      </c>
      <c r="BO2" s="12"/>
      <c r="BP2" s="16"/>
      <c r="BQ2" s="12"/>
      <c r="BR2" s="16"/>
      <c r="BS2" s="12"/>
      <c r="BT2" s="16"/>
    </row>
    <row r="3" spans="1:72" ht="12.75">
      <c r="A3" s="10"/>
      <c r="B3" s="2"/>
      <c r="C3" s="2"/>
      <c r="D3" s="7"/>
      <c r="E3" s="19"/>
      <c r="F3" s="7"/>
      <c r="G3" s="10"/>
      <c r="H3" s="10"/>
      <c r="I3" s="13"/>
      <c r="J3" s="10"/>
      <c r="K3" s="13"/>
      <c r="L3" s="10"/>
      <c r="M3" s="10"/>
      <c r="N3" s="13"/>
      <c r="O3" s="10"/>
      <c r="P3" s="10"/>
      <c r="Q3" s="13"/>
      <c r="R3" s="10"/>
      <c r="S3" s="13"/>
      <c r="T3" s="10"/>
      <c r="U3" s="10"/>
      <c r="V3" s="13"/>
      <c r="W3" s="17"/>
      <c r="X3" s="17"/>
      <c r="Y3" s="13"/>
      <c r="Z3" s="17"/>
      <c r="AA3" s="17"/>
      <c r="AB3" s="13"/>
      <c r="AC3" s="17"/>
      <c r="AD3" s="17"/>
      <c r="AE3" s="17"/>
      <c r="AF3" s="13"/>
      <c r="AG3" s="17"/>
      <c r="AH3" s="17"/>
      <c r="AI3" s="17"/>
      <c r="AJ3" s="13"/>
      <c r="AK3" s="17"/>
      <c r="AL3" s="17"/>
      <c r="AM3" s="13"/>
      <c r="AN3" s="17"/>
      <c r="AO3" s="17"/>
      <c r="AP3" s="17"/>
      <c r="AQ3" s="13"/>
      <c r="AR3" s="17"/>
      <c r="AS3" s="17"/>
      <c r="AT3" s="13"/>
      <c r="AU3" s="17"/>
      <c r="AV3" s="17"/>
      <c r="AW3" s="13"/>
      <c r="AX3" s="17"/>
      <c r="AY3" s="13"/>
      <c r="AZ3" s="17"/>
      <c r="BA3" s="17"/>
      <c r="BB3" s="17"/>
      <c r="BC3" s="13"/>
      <c r="BD3" s="17"/>
      <c r="BE3" s="17"/>
      <c r="BF3" s="17"/>
      <c r="BG3" s="13"/>
      <c r="BH3" s="17"/>
      <c r="BI3" s="17"/>
      <c r="BJ3" s="13"/>
      <c r="BK3" s="17"/>
      <c r="BL3" s="13"/>
      <c r="BM3" s="17"/>
      <c r="BN3" s="17"/>
      <c r="BO3" s="13"/>
      <c r="BP3" s="17"/>
      <c r="BQ3" s="13"/>
      <c r="BR3" s="17"/>
      <c r="BS3" s="13"/>
      <c r="BT3" s="17"/>
    </row>
    <row r="4" spans="1:72" ht="12.75">
      <c r="A4" s="10">
        <v>1</v>
      </c>
      <c r="B4" s="2" t="s">
        <v>11</v>
      </c>
      <c r="C4" s="3">
        <f>SUM(E4:BT4)</f>
        <v>1312</v>
      </c>
      <c r="D4" s="7"/>
      <c r="E4" s="21">
        <v>30</v>
      </c>
      <c r="F4" s="7"/>
      <c r="G4" s="10">
        <v>75</v>
      </c>
      <c r="H4" s="10"/>
      <c r="I4" s="13"/>
      <c r="J4" s="10">
        <v>36</v>
      </c>
      <c r="K4" s="13"/>
      <c r="L4" s="10">
        <f>60</f>
        <v>60</v>
      </c>
      <c r="M4" s="10"/>
      <c r="N4" s="13"/>
      <c r="O4" s="10">
        <f>57</f>
        <v>57</v>
      </c>
      <c r="P4" s="10"/>
      <c r="Q4" s="13"/>
      <c r="R4" s="10">
        <f>6</f>
        <v>6</v>
      </c>
      <c r="S4" s="13"/>
      <c r="T4" s="10">
        <f>156</f>
        <v>156</v>
      </c>
      <c r="U4" s="10">
        <v>4</v>
      </c>
      <c r="V4" s="13"/>
      <c r="W4" s="17">
        <f>207</f>
        <v>207</v>
      </c>
      <c r="X4" s="17"/>
      <c r="Y4" s="13"/>
      <c r="Z4" s="17">
        <f>12</f>
        <v>12</v>
      </c>
      <c r="AA4" s="17"/>
      <c r="AB4" s="13"/>
      <c r="AC4" s="17">
        <f>72</f>
        <v>72</v>
      </c>
      <c r="AD4" s="17"/>
      <c r="AE4" s="17"/>
      <c r="AF4" s="13"/>
      <c r="AG4" s="17">
        <f>129</f>
        <v>129</v>
      </c>
      <c r="AH4" s="17"/>
      <c r="AI4" s="17"/>
      <c r="AJ4" s="13"/>
      <c r="AK4" s="17">
        <f>159</f>
        <v>159</v>
      </c>
      <c r="AL4" s="17"/>
      <c r="AM4" s="13"/>
      <c r="AN4" s="17">
        <v>114</v>
      </c>
      <c r="AO4" s="17"/>
      <c r="AP4" s="17"/>
      <c r="AQ4" s="13"/>
      <c r="AR4" s="17">
        <f>78+3</f>
        <v>81</v>
      </c>
      <c r="AS4" s="17"/>
      <c r="AT4" s="13"/>
      <c r="AU4" s="17">
        <f>15</f>
        <v>15</v>
      </c>
      <c r="AV4" s="17"/>
      <c r="AW4" s="13"/>
      <c r="AX4" s="17"/>
      <c r="AY4" s="13"/>
      <c r="AZ4" s="17">
        <v>15</v>
      </c>
      <c r="BA4" s="17"/>
      <c r="BB4" s="17"/>
      <c r="BC4" s="13"/>
      <c r="BD4" s="17">
        <v>84</v>
      </c>
      <c r="BE4" s="17"/>
      <c r="BF4" s="17"/>
      <c r="BG4" s="13"/>
      <c r="BH4" s="17"/>
      <c r="BI4" s="17"/>
      <c r="BJ4" s="13"/>
      <c r="BK4" s="17"/>
      <c r="BL4" s="13"/>
      <c r="BM4" s="17"/>
      <c r="BN4" s="17"/>
      <c r="BO4" s="13"/>
      <c r="BP4" s="17"/>
      <c r="BQ4" s="13"/>
      <c r="BR4" s="17"/>
      <c r="BS4" s="13"/>
      <c r="BT4" s="17"/>
    </row>
    <row r="5" spans="1:72" ht="12.75">
      <c r="A5" s="10">
        <v>2</v>
      </c>
      <c r="B5" s="2" t="s">
        <v>9</v>
      </c>
      <c r="C5" s="3">
        <f>SUM(E5:BT5)</f>
        <v>1263</v>
      </c>
      <c r="D5" s="7"/>
      <c r="E5" s="21"/>
      <c r="F5" s="7"/>
      <c r="G5" s="10">
        <v>81</v>
      </c>
      <c r="H5" s="10"/>
      <c r="I5" s="13"/>
      <c r="J5" s="10">
        <v>9</v>
      </c>
      <c r="K5" s="13"/>
      <c r="L5" s="10">
        <f>72</f>
        <v>72</v>
      </c>
      <c r="M5" s="10">
        <v>2</v>
      </c>
      <c r="N5" s="13"/>
      <c r="O5" s="10">
        <f>99</f>
        <v>99</v>
      </c>
      <c r="P5" s="10"/>
      <c r="Q5" s="13"/>
      <c r="R5" s="10">
        <f>42</f>
        <v>42</v>
      </c>
      <c r="S5" s="13"/>
      <c r="T5" s="10">
        <f>78</f>
        <v>78</v>
      </c>
      <c r="U5" s="10">
        <v>2</v>
      </c>
      <c r="V5" s="13"/>
      <c r="W5" s="17">
        <f>174</f>
        <v>174</v>
      </c>
      <c r="X5" s="17">
        <v>2</v>
      </c>
      <c r="Y5" s="13"/>
      <c r="Z5" s="17">
        <f>66</f>
        <v>66</v>
      </c>
      <c r="AA5" s="17"/>
      <c r="AB5" s="13"/>
      <c r="AC5" s="17">
        <f>99</f>
        <v>99</v>
      </c>
      <c r="AD5" s="17"/>
      <c r="AE5" s="17"/>
      <c r="AF5" s="13"/>
      <c r="AG5" s="17">
        <f>147</f>
        <v>147</v>
      </c>
      <c r="AH5" s="17"/>
      <c r="AI5" s="17"/>
      <c r="AJ5" s="13"/>
      <c r="AK5" s="17">
        <f>87</f>
        <v>87</v>
      </c>
      <c r="AL5" s="17"/>
      <c r="AM5" s="13"/>
      <c r="AN5" s="17">
        <v>60</v>
      </c>
      <c r="AO5" s="17"/>
      <c r="AP5" s="17"/>
      <c r="AQ5" s="13"/>
      <c r="AR5" s="17">
        <f>48</f>
        <v>48</v>
      </c>
      <c r="AS5" s="17"/>
      <c r="AT5" s="13"/>
      <c r="AU5" s="17">
        <f>45</f>
        <v>45</v>
      </c>
      <c r="AV5" s="17"/>
      <c r="AW5" s="13"/>
      <c r="AX5" s="17">
        <v>45</v>
      </c>
      <c r="AY5" s="13"/>
      <c r="AZ5" s="17">
        <f>33</f>
        <v>33</v>
      </c>
      <c r="BA5" s="17"/>
      <c r="BB5" s="17"/>
      <c r="BC5" s="13"/>
      <c r="BD5" s="17">
        <v>72</v>
      </c>
      <c r="BE5" s="17"/>
      <c r="BF5" s="17"/>
      <c r="BG5" s="13"/>
      <c r="BH5" s="17"/>
      <c r="BI5" s="17"/>
      <c r="BJ5" s="13"/>
      <c r="BK5" s="17"/>
      <c r="BL5" s="13"/>
      <c r="BM5" s="17"/>
      <c r="BN5" s="17"/>
      <c r="BO5" s="13"/>
      <c r="BP5" s="17"/>
      <c r="BQ5" s="13"/>
      <c r="BR5" s="17"/>
      <c r="BS5" s="13"/>
      <c r="BT5" s="17"/>
    </row>
    <row r="6" spans="1:72" ht="12.75">
      <c r="A6" s="10">
        <v>3</v>
      </c>
      <c r="B6" s="2" t="s">
        <v>5</v>
      </c>
      <c r="C6" s="3">
        <f>SUM(E6:BT6)</f>
        <v>725</v>
      </c>
      <c r="D6" s="7"/>
      <c r="E6" s="21">
        <v>30</v>
      </c>
      <c r="F6" s="7"/>
      <c r="G6" s="10">
        <v>39</v>
      </c>
      <c r="H6" s="10"/>
      <c r="I6" s="13"/>
      <c r="J6" s="10">
        <v>18</v>
      </c>
      <c r="K6" s="13"/>
      <c r="L6" s="10">
        <f>18+21</f>
        <v>39</v>
      </c>
      <c r="M6" s="10"/>
      <c r="N6" s="13"/>
      <c r="O6" s="10">
        <f>33</f>
        <v>33</v>
      </c>
      <c r="P6" s="10">
        <v>8</v>
      </c>
      <c r="Q6" s="13"/>
      <c r="R6" s="10">
        <f>24</f>
        <v>24</v>
      </c>
      <c r="S6" s="13"/>
      <c r="T6" s="10">
        <f>60</f>
        <v>60</v>
      </c>
      <c r="U6" s="10">
        <f>2*9</f>
        <v>18</v>
      </c>
      <c r="V6" s="13"/>
      <c r="W6" s="17">
        <f>24</f>
        <v>24</v>
      </c>
      <c r="X6" s="17">
        <f>2*8</f>
        <v>16</v>
      </c>
      <c r="Y6" s="13"/>
      <c r="Z6" s="17">
        <f>24+6</f>
        <v>30</v>
      </c>
      <c r="AA6" s="17">
        <f>2*61</f>
        <v>122</v>
      </c>
      <c r="AB6" s="13"/>
      <c r="AC6" s="17">
        <f>51</f>
        <v>51</v>
      </c>
      <c r="AD6" s="17"/>
      <c r="AE6" s="17"/>
      <c r="AF6" s="13"/>
      <c r="AG6" s="17">
        <f>9+39</f>
        <v>48</v>
      </c>
      <c r="AH6" s="17"/>
      <c r="AI6" s="17"/>
      <c r="AJ6" s="13"/>
      <c r="AK6" s="17">
        <f>45</f>
        <v>45</v>
      </c>
      <c r="AL6" s="17">
        <f>2*9</f>
        <v>18</v>
      </c>
      <c r="AM6" s="13"/>
      <c r="AN6" s="17">
        <f>18</f>
        <v>18</v>
      </c>
      <c r="AO6" s="17"/>
      <c r="AP6" s="17"/>
      <c r="AQ6" s="13"/>
      <c r="AR6" s="17">
        <f>9+12</f>
        <v>21</v>
      </c>
      <c r="AS6" s="17"/>
      <c r="AT6" s="13"/>
      <c r="AU6" s="17">
        <f>24</f>
        <v>24</v>
      </c>
      <c r="AV6" s="17"/>
      <c r="AW6" s="13"/>
      <c r="AX6" s="17"/>
      <c r="AY6" s="13"/>
      <c r="AZ6" s="17">
        <f>15</f>
        <v>15</v>
      </c>
      <c r="BA6" s="17"/>
      <c r="BB6" s="17"/>
      <c r="BC6" s="13"/>
      <c r="BD6" s="17">
        <v>24</v>
      </c>
      <c r="BE6" s="17"/>
      <c r="BF6" s="17"/>
      <c r="BG6" s="13"/>
      <c r="BH6" s="17"/>
      <c r="BI6" s="17"/>
      <c r="BJ6" s="13"/>
      <c r="BK6" s="17"/>
      <c r="BL6" s="13"/>
      <c r="BM6" s="17"/>
      <c r="BN6" s="17"/>
      <c r="BO6" s="13"/>
      <c r="BP6" s="17"/>
      <c r="BQ6" s="13"/>
      <c r="BR6" s="17"/>
      <c r="BS6" s="13"/>
      <c r="BT6" s="17"/>
    </row>
    <row r="7" spans="1:72" ht="12.75">
      <c r="A7" s="10">
        <v>4</v>
      </c>
      <c r="B7" s="2" t="s">
        <v>29</v>
      </c>
      <c r="C7" s="3">
        <f>SUM(E7:BT7)</f>
        <v>661</v>
      </c>
      <c r="D7" s="7"/>
      <c r="E7" s="21"/>
      <c r="F7" s="7"/>
      <c r="G7" s="10">
        <v>15</v>
      </c>
      <c r="H7" s="10">
        <f>16*2</f>
        <v>32</v>
      </c>
      <c r="I7" s="13"/>
      <c r="J7" s="10">
        <v>18</v>
      </c>
      <c r="K7" s="13"/>
      <c r="L7" s="10">
        <f>3+51</f>
        <v>54</v>
      </c>
      <c r="M7" s="10">
        <f>10*2</f>
        <v>20</v>
      </c>
      <c r="N7" s="13"/>
      <c r="O7" s="10">
        <f>3+21</f>
        <v>24</v>
      </c>
      <c r="P7" s="10"/>
      <c r="Q7" s="13"/>
      <c r="R7" s="10">
        <f>36</f>
        <v>36</v>
      </c>
      <c r="S7" s="13"/>
      <c r="T7" s="10">
        <f>27</f>
        <v>27</v>
      </c>
      <c r="U7" s="10">
        <f>2*10</f>
        <v>20</v>
      </c>
      <c r="V7" s="13"/>
      <c r="W7" s="17">
        <f>54</f>
        <v>54</v>
      </c>
      <c r="X7" s="17"/>
      <c r="Y7" s="13"/>
      <c r="Z7" s="17">
        <f>33</f>
        <v>33</v>
      </c>
      <c r="AA7" s="17"/>
      <c r="AB7" s="13"/>
      <c r="AC7" s="17">
        <f>12</f>
        <v>12</v>
      </c>
      <c r="AD7" s="17"/>
      <c r="AE7" s="17"/>
      <c r="AF7" s="13"/>
      <c r="AG7" s="17">
        <f>21</f>
        <v>21</v>
      </c>
      <c r="AH7" s="17"/>
      <c r="AI7" s="17"/>
      <c r="AJ7" s="13"/>
      <c r="AK7" s="17">
        <f>99</f>
        <v>99</v>
      </c>
      <c r="AL7" s="17">
        <f>2*2</f>
        <v>4</v>
      </c>
      <c r="AM7" s="13"/>
      <c r="AN7" s="17">
        <v>27</v>
      </c>
      <c r="AO7" s="17"/>
      <c r="AP7" s="17"/>
      <c r="AQ7" s="13"/>
      <c r="AR7" s="17">
        <f>9</f>
        <v>9</v>
      </c>
      <c r="AS7" s="17"/>
      <c r="AT7" s="13"/>
      <c r="AU7" s="17">
        <v>30</v>
      </c>
      <c r="AV7" s="17"/>
      <c r="AW7" s="13"/>
      <c r="AX7" s="17">
        <f>81</f>
        <v>81</v>
      </c>
      <c r="AY7" s="13"/>
      <c r="AZ7" s="17">
        <f>21</f>
        <v>21</v>
      </c>
      <c r="BA7" s="17"/>
      <c r="BB7" s="17"/>
      <c r="BC7" s="13"/>
      <c r="BD7" s="17">
        <v>24</v>
      </c>
      <c r="BE7" s="17"/>
      <c r="BF7" s="17"/>
      <c r="BG7" s="13"/>
      <c r="BH7" s="17"/>
      <c r="BI7" s="17"/>
      <c r="BJ7" s="13"/>
      <c r="BK7" s="17"/>
      <c r="BL7" s="13"/>
      <c r="BM7" s="17"/>
      <c r="BN7" s="17"/>
      <c r="BO7" s="13"/>
      <c r="BP7" s="17"/>
      <c r="BQ7" s="13"/>
      <c r="BR7" s="17"/>
      <c r="BS7" s="13"/>
      <c r="BT7" s="17"/>
    </row>
    <row r="8" spans="1:72" ht="12.75">
      <c r="A8" s="10">
        <v>5</v>
      </c>
      <c r="B8" s="2" t="s">
        <v>7</v>
      </c>
      <c r="C8" s="3">
        <f>SUM(E8:BT8)</f>
        <v>651</v>
      </c>
      <c r="D8" s="7"/>
      <c r="E8" s="21">
        <v>30</v>
      </c>
      <c r="F8" s="7"/>
      <c r="G8" s="10">
        <v>30</v>
      </c>
      <c r="H8" s="10"/>
      <c r="I8" s="13"/>
      <c r="J8" s="10">
        <v>9</v>
      </c>
      <c r="K8" s="13"/>
      <c r="L8" s="10">
        <f>3+48</f>
        <v>51</v>
      </c>
      <c r="M8" s="10">
        <v>2</v>
      </c>
      <c r="N8" s="13"/>
      <c r="O8" s="10">
        <f>39</f>
        <v>39</v>
      </c>
      <c r="P8" s="10"/>
      <c r="Q8" s="13"/>
      <c r="R8" s="10">
        <f>60</f>
        <v>60</v>
      </c>
      <c r="S8" s="13"/>
      <c r="T8" s="10">
        <f>42</f>
        <v>42</v>
      </c>
      <c r="U8" s="10"/>
      <c r="V8" s="13"/>
      <c r="W8" s="17">
        <f>39</f>
        <v>39</v>
      </c>
      <c r="X8" s="17"/>
      <c r="Y8" s="13"/>
      <c r="Z8" s="17">
        <v>33</v>
      </c>
      <c r="AA8" s="17">
        <f>2*47</f>
        <v>94</v>
      </c>
      <c r="AB8" s="13"/>
      <c r="AC8" s="17">
        <f>21</f>
        <v>21</v>
      </c>
      <c r="AD8" s="17"/>
      <c r="AE8" s="17"/>
      <c r="AF8" s="13"/>
      <c r="AG8" s="17">
        <f>39+3</f>
        <v>42</v>
      </c>
      <c r="AH8" s="17"/>
      <c r="AI8" s="17"/>
      <c r="AJ8" s="13"/>
      <c r="AK8" s="17">
        <f>42</f>
        <v>42</v>
      </c>
      <c r="AL8" s="17"/>
      <c r="AM8" s="13"/>
      <c r="AN8" s="17">
        <v>21</v>
      </c>
      <c r="AO8" s="17"/>
      <c r="AP8" s="17"/>
      <c r="AQ8" s="13"/>
      <c r="AR8" s="17">
        <f>12+9</f>
        <v>21</v>
      </c>
      <c r="AS8" s="17"/>
      <c r="AT8" s="13"/>
      <c r="AU8" s="17">
        <f>15</f>
        <v>15</v>
      </c>
      <c r="AV8" s="17"/>
      <c r="AW8" s="13"/>
      <c r="AX8" s="17"/>
      <c r="AY8" s="13"/>
      <c r="AZ8" s="17">
        <f>24</f>
        <v>24</v>
      </c>
      <c r="BA8" s="17"/>
      <c r="BB8" s="17"/>
      <c r="BC8" s="13"/>
      <c r="BD8" s="17">
        <v>36</v>
      </c>
      <c r="BE8" s="17"/>
      <c r="BF8" s="17"/>
      <c r="BG8" s="13"/>
      <c r="BH8" s="17"/>
      <c r="BI8" s="17"/>
      <c r="BJ8" s="13"/>
      <c r="BK8" s="17"/>
      <c r="BL8" s="13"/>
      <c r="BM8" s="17"/>
      <c r="BN8" s="17"/>
      <c r="BO8" s="13"/>
      <c r="BP8" s="17"/>
      <c r="BQ8" s="13"/>
      <c r="BR8" s="17"/>
      <c r="BS8" s="13"/>
      <c r="BT8" s="17"/>
    </row>
    <row r="9" spans="1:72" ht="12.75">
      <c r="A9" s="10">
        <v>6</v>
      </c>
      <c r="B9" s="2" t="s">
        <v>10</v>
      </c>
      <c r="C9" s="3">
        <f>SUM(E9:BT9)</f>
        <v>567</v>
      </c>
      <c r="D9" s="7"/>
      <c r="E9" s="21">
        <v>30</v>
      </c>
      <c r="F9" s="7"/>
      <c r="G9" s="10">
        <v>27</v>
      </c>
      <c r="H9" s="10"/>
      <c r="I9" s="13"/>
      <c r="J9" s="10">
        <v>24</v>
      </c>
      <c r="K9" s="13"/>
      <c r="L9" s="10">
        <f>9+6+12</f>
        <v>27</v>
      </c>
      <c r="M9" s="10">
        <v>2</v>
      </c>
      <c r="N9" s="13"/>
      <c r="O9" s="10">
        <f>27</f>
        <v>27</v>
      </c>
      <c r="P9" s="10"/>
      <c r="Q9" s="13"/>
      <c r="R9" s="10"/>
      <c r="S9" s="13"/>
      <c r="T9" s="10">
        <f>30</f>
        <v>30</v>
      </c>
      <c r="U9" s="10"/>
      <c r="V9" s="13"/>
      <c r="W9" s="17">
        <f>27</f>
        <v>27</v>
      </c>
      <c r="X9" s="17"/>
      <c r="Y9" s="13"/>
      <c r="Z9" s="17">
        <v>51</v>
      </c>
      <c r="AA9" s="17">
        <f>2*53</f>
        <v>106</v>
      </c>
      <c r="AB9" s="13"/>
      <c r="AC9" s="17">
        <f>24</f>
        <v>24</v>
      </c>
      <c r="AD9" s="17"/>
      <c r="AE9" s="17"/>
      <c r="AF9" s="13"/>
      <c r="AG9" s="17">
        <f>39</f>
        <v>39</v>
      </c>
      <c r="AH9" s="17"/>
      <c r="AI9" s="17"/>
      <c r="AJ9" s="13"/>
      <c r="AK9" s="17">
        <f>18</f>
        <v>18</v>
      </c>
      <c r="AL9" s="17"/>
      <c r="AM9" s="13"/>
      <c r="AN9" s="17">
        <f>24+3</f>
        <v>27</v>
      </c>
      <c r="AO9" s="17"/>
      <c r="AP9" s="17"/>
      <c r="AQ9" s="13"/>
      <c r="AR9" s="17">
        <f>12+3</f>
        <v>15</v>
      </c>
      <c r="AS9" s="17"/>
      <c r="AT9" s="13"/>
      <c r="AU9" s="17">
        <f>33</f>
        <v>33</v>
      </c>
      <c r="AV9" s="17"/>
      <c r="AW9" s="13"/>
      <c r="AX9" s="17"/>
      <c r="AY9" s="13"/>
      <c r="AZ9" s="17">
        <f>39</f>
        <v>39</v>
      </c>
      <c r="BA9" s="17"/>
      <c r="BB9" s="17"/>
      <c r="BC9" s="13"/>
      <c r="BD9" s="17">
        <v>21</v>
      </c>
      <c r="BE9" s="17"/>
      <c r="BF9" s="17"/>
      <c r="BG9" s="13"/>
      <c r="BH9" s="17"/>
      <c r="BI9" s="17"/>
      <c r="BJ9" s="13"/>
      <c r="BK9" s="17"/>
      <c r="BL9" s="13"/>
      <c r="BM9" s="17"/>
      <c r="BN9" s="17"/>
      <c r="BO9" s="13"/>
      <c r="BP9" s="17"/>
      <c r="BQ9" s="13"/>
      <c r="BR9" s="17"/>
      <c r="BS9" s="13"/>
      <c r="BT9" s="17"/>
    </row>
    <row r="10" spans="1:72" ht="12.75">
      <c r="A10" s="10">
        <v>7</v>
      </c>
      <c r="B10" s="2" t="s">
        <v>2</v>
      </c>
      <c r="C10" s="3">
        <f>SUM(E10:BT10)</f>
        <v>558</v>
      </c>
      <c r="D10" s="7"/>
      <c r="E10" s="21">
        <v>30</v>
      </c>
      <c r="F10" s="7"/>
      <c r="G10" s="10">
        <v>30</v>
      </c>
      <c r="H10" s="10"/>
      <c r="I10" s="13"/>
      <c r="J10" s="10">
        <v>27</v>
      </c>
      <c r="K10" s="13"/>
      <c r="L10" s="10">
        <f>6+3+6+6+3</f>
        <v>24</v>
      </c>
      <c r="M10" s="10"/>
      <c r="N10" s="13"/>
      <c r="O10" s="10">
        <f>45</f>
        <v>45</v>
      </c>
      <c r="P10" s="10"/>
      <c r="Q10" s="13"/>
      <c r="R10" s="10">
        <f>12</f>
        <v>12</v>
      </c>
      <c r="S10" s="13"/>
      <c r="T10" s="10">
        <f>27</f>
        <v>27</v>
      </c>
      <c r="U10" s="10"/>
      <c r="V10" s="13"/>
      <c r="W10" s="17">
        <f>117</f>
        <v>117</v>
      </c>
      <c r="X10" s="17"/>
      <c r="Y10" s="13"/>
      <c r="Z10" s="17">
        <v>60</v>
      </c>
      <c r="AA10" s="17"/>
      <c r="AB10" s="13"/>
      <c r="AC10" s="17">
        <f>30</f>
        <v>30</v>
      </c>
      <c r="AD10" s="17"/>
      <c r="AE10" s="17"/>
      <c r="AF10" s="13"/>
      <c r="AG10" s="17">
        <f>27</f>
        <v>27</v>
      </c>
      <c r="AH10" s="17"/>
      <c r="AI10" s="17"/>
      <c r="AJ10" s="13"/>
      <c r="AK10" s="17">
        <f>27</f>
        <v>27</v>
      </c>
      <c r="AL10" s="17"/>
      <c r="AM10" s="13"/>
      <c r="AN10" s="17">
        <f>15</f>
        <v>15</v>
      </c>
      <c r="AO10" s="17"/>
      <c r="AP10" s="17"/>
      <c r="AQ10" s="13"/>
      <c r="AR10" s="17"/>
      <c r="AS10" s="17"/>
      <c r="AT10" s="13"/>
      <c r="AU10" s="17">
        <f>21</f>
        <v>21</v>
      </c>
      <c r="AV10" s="17"/>
      <c r="AW10" s="13"/>
      <c r="AX10" s="17">
        <v>9</v>
      </c>
      <c r="AY10" s="13"/>
      <c r="AZ10" s="17">
        <f>3+33</f>
        <v>36</v>
      </c>
      <c r="BA10" s="17"/>
      <c r="BB10" s="17"/>
      <c r="BC10" s="13"/>
      <c r="BD10" s="17">
        <v>21</v>
      </c>
      <c r="BE10" s="17"/>
      <c r="BF10" s="17"/>
      <c r="BG10" s="13"/>
      <c r="BH10" s="17"/>
      <c r="BI10" s="17"/>
      <c r="BJ10" s="13"/>
      <c r="BK10" s="17"/>
      <c r="BL10" s="13"/>
      <c r="BM10" s="17"/>
      <c r="BN10" s="17"/>
      <c r="BO10" s="13"/>
      <c r="BP10" s="17"/>
      <c r="BQ10" s="13"/>
      <c r="BR10" s="17"/>
      <c r="BS10" s="13"/>
      <c r="BT10" s="17"/>
    </row>
    <row r="11" spans="1:72" ht="12.75">
      <c r="A11" s="10">
        <v>8</v>
      </c>
      <c r="B11" s="2" t="s">
        <v>8</v>
      </c>
      <c r="C11" s="3">
        <f>SUM(E11:BT11)</f>
        <v>452</v>
      </c>
      <c r="D11" s="7"/>
      <c r="E11" s="21"/>
      <c r="F11" s="7"/>
      <c r="G11" s="10">
        <v>21</v>
      </c>
      <c r="H11" s="10"/>
      <c r="I11" s="13"/>
      <c r="J11" s="10">
        <v>9</v>
      </c>
      <c r="K11" s="13"/>
      <c r="L11" s="10">
        <f>27</f>
        <v>27</v>
      </c>
      <c r="M11" s="10"/>
      <c r="N11" s="13"/>
      <c r="O11" s="10">
        <f>24</f>
        <v>24</v>
      </c>
      <c r="P11" s="10"/>
      <c r="Q11" s="13"/>
      <c r="R11" s="10"/>
      <c r="S11" s="13"/>
      <c r="T11" s="10">
        <f>51</f>
        <v>51</v>
      </c>
      <c r="U11" s="10">
        <v>2</v>
      </c>
      <c r="V11" s="13"/>
      <c r="W11" s="17">
        <f>21</f>
        <v>21</v>
      </c>
      <c r="X11" s="17"/>
      <c r="Y11" s="13"/>
      <c r="Z11" s="17">
        <f>12</f>
        <v>12</v>
      </c>
      <c r="AA11" s="17">
        <f>2*102</f>
        <v>204</v>
      </c>
      <c r="AB11" s="13"/>
      <c r="AC11" s="17">
        <f>9</f>
        <v>9</v>
      </c>
      <c r="AD11" s="17"/>
      <c r="AE11" s="17"/>
      <c r="AF11" s="13"/>
      <c r="AG11" s="17">
        <f>12</f>
        <v>12</v>
      </c>
      <c r="AH11" s="17"/>
      <c r="AI11" s="17"/>
      <c r="AJ11" s="13"/>
      <c r="AK11" s="17">
        <f>27</f>
        <v>27</v>
      </c>
      <c r="AL11" s="17"/>
      <c r="AM11" s="13"/>
      <c r="AN11" s="17">
        <v>6</v>
      </c>
      <c r="AO11" s="17"/>
      <c r="AP11" s="17"/>
      <c r="AQ11" s="13"/>
      <c r="AR11" s="17">
        <f>3</f>
        <v>3</v>
      </c>
      <c r="AS11" s="17"/>
      <c r="AT11" s="13"/>
      <c r="AU11" s="17">
        <f>9</f>
        <v>9</v>
      </c>
      <c r="AV11" s="17"/>
      <c r="AW11" s="13"/>
      <c r="AX11" s="17"/>
      <c r="AY11" s="13"/>
      <c r="AZ11" s="17">
        <f>9</f>
        <v>9</v>
      </c>
      <c r="BA11" s="17"/>
      <c r="BB11" s="17"/>
      <c r="BC11" s="13"/>
      <c r="BD11" s="17">
        <v>6</v>
      </c>
      <c r="BE11" s="17"/>
      <c r="BF11" s="17"/>
      <c r="BG11" s="13"/>
      <c r="BH11" s="17"/>
      <c r="BI11" s="17"/>
      <c r="BJ11" s="13"/>
      <c r="BK11" s="17"/>
      <c r="BL11" s="13"/>
      <c r="BM11" s="17"/>
      <c r="BN11" s="17"/>
      <c r="BO11" s="13"/>
      <c r="BP11" s="17"/>
      <c r="BQ11" s="13"/>
      <c r="BR11" s="17"/>
      <c r="BS11" s="13"/>
      <c r="BT11" s="17"/>
    </row>
    <row r="12" spans="1:72" ht="12.75">
      <c r="A12" s="10">
        <v>9</v>
      </c>
      <c r="B12" s="2" t="s">
        <v>6</v>
      </c>
      <c r="C12" s="3">
        <f>SUM(E12:BT12)</f>
        <v>438</v>
      </c>
      <c r="D12" s="7"/>
      <c r="E12" s="21"/>
      <c r="F12" s="7"/>
      <c r="G12" s="10">
        <v>15</v>
      </c>
      <c r="H12" s="10"/>
      <c r="I12" s="13"/>
      <c r="J12" s="10">
        <v>21</v>
      </c>
      <c r="K12" s="13"/>
      <c r="L12" s="10">
        <f>15+3</f>
        <v>18</v>
      </c>
      <c r="M12" s="10">
        <v>2</v>
      </c>
      <c r="N12" s="13"/>
      <c r="O12" s="10">
        <f>36</f>
        <v>36</v>
      </c>
      <c r="P12" s="10"/>
      <c r="Q12" s="13"/>
      <c r="R12" s="10">
        <f>24</f>
        <v>24</v>
      </c>
      <c r="S12" s="13"/>
      <c r="T12" s="10">
        <f>9+12</f>
        <v>21</v>
      </c>
      <c r="U12" s="10">
        <v>2</v>
      </c>
      <c r="V12" s="13"/>
      <c r="W12" s="17">
        <f>15</f>
        <v>15</v>
      </c>
      <c r="X12" s="17"/>
      <c r="Y12" s="13"/>
      <c r="Z12" s="17">
        <f>15</f>
        <v>15</v>
      </c>
      <c r="AA12" s="17">
        <f>2*58</f>
        <v>116</v>
      </c>
      <c r="AB12" s="13"/>
      <c r="AC12" s="17">
        <f>33</f>
        <v>33</v>
      </c>
      <c r="AD12" s="17"/>
      <c r="AE12" s="17"/>
      <c r="AF12" s="13"/>
      <c r="AG12" s="17">
        <f>15+15+3</f>
        <v>33</v>
      </c>
      <c r="AH12" s="17"/>
      <c r="AI12" s="17"/>
      <c r="AJ12" s="13"/>
      <c r="AK12" s="17">
        <f>21</f>
        <v>21</v>
      </c>
      <c r="AL12" s="17"/>
      <c r="AM12" s="13"/>
      <c r="AN12" s="17">
        <v>6</v>
      </c>
      <c r="AO12" s="17"/>
      <c r="AP12" s="17"/>
      <c r="AQ12" s="13"/>
      <c r="AR12" s="17">
        <f>6+6</f>
        <v>12</v>
      </c>
      <c r="AS12" s="17"/>
      <c r="AT12" s="13"/>
      <c r="AU12" s="17">
        <f>9</f>
        <v>9</v>
      </c>
      <c r="AV12" s="17"/>
      <c r="AW12" s="13"/>
      <c r="AX12" s="17"/>
      <c r="AY12" s="13"/>
      <c r="AZ12" s="17">
        <f>12</f>
        <v>12</v>
      </c>
      <c r="BA12" s="17"/>
      <c r="BB12" s="17"/>
      <c r="BC12" s="13"/>
      <c r="BD12" s="17">
        <f>27</f>
        <v>27</v>
      </c>
      <c r="BE12" s="17"/>
      <c r="BF12" s="17"/>
      <c r="BG12" s="13"/>
      <c r="BH12" s="17"/>
      <c r="BI12" s="17"/>
      <c r="BJ12" s="13"/>
      <c r="BK12" s="17"/>
      <c r="BL12" s="13"/>
      <c r="BM12" s="17"/>
      <c r="BN12" s="17"/>
      <c r="BO12" s="13"/>
      <c r="BP12" s="17"/>
      <c r="BQ12" s="13"/>
      <c r="BR12" s="17"/>
      <c r="BS12" s="13"/>
      <c r="BT12" s="17"/>
    </row>
    <row r="13" spans="1:72" ht="12.75">
      <c r="A13" s="10">
        <v>10</v>
      </c>
      <c r="B13" s="2" t="s">
        <v>3</v>
      </c>
      <c r="C13" s="3">
        <f>SUM(E13:BT13)</f>
        <v>406</v>
      </c>
      <c r="D13" s="7"/>
      <c r="E13" s="21">
        <v>30</v>
      </c>
      <c r="F13" s="7"/>
      <c r="G13" s="10">
        <v>3</v>
      </c>
      <c r="H13" s="10"/>
      <c r="I13" s="13"/>
      <c r="J13" s="10"/>
      <c r="K13" s="13"/>
      <c r="L13" s="10">
        <f>6+3</f>
        <v>9</v>
      </c>
      <c r="M13" s="10"/>
      <c r="N13" s="13"/>
      <c r="O13" s="10">
        <f>12</f>
        <v>12</v>
      </c>
      <c r="P13" s="10"/>
      <c r="Q13" s="13"/>
      <c r="R13" s="10"/>
      <c r="S13" s="13"/>
      <c r="T13" s="10">
        <f>3</f>
        <v>3</v>
      </c>
      <c r="U13" s="10"/>
      <c r="V13" s="13"/>
      <c r="W13" s="17">
        <f>84</f>
        <v>84</v>
      </c>
      <c r="X13" s="17"/>
      <c r="Y13" s="13"/>
      <c r="Z13" s="10">
        <f>3+3+6</f>
        <v>12</v>
      </c>
      <c r="AA13" s="10">
        <f>2*5</f>
        <v>10</v>
      </c>
      <c r="AB13" s="13"/>
      <c r="AC13" s="17">
        <f>78</f>
        <v>78</v>
      </c>
      <c r="AD13" s="17"/>
      <c r="AE13" s="17"/>
      <c r="AF13" s="13"/>
      <c r="AG13" s="17">
        <f>21</f>
        <v>21</v>
      </c>
      <c r="AH13" s="17"/>
      <c r="AI13" s="17"/>
      <c r="AJ13" s="13"/>
      <c r="AK13" s="10">
        <f>27</f>
        <v>27</v>
      </c>
      <c r="AL13" s="10"/>
      <c r="AM13" s="13"/>
      <c r="AN13" s="10">
        <f>6+3</f>
        <v>9</v>
      </c>
      <c r="AO13" s="10"/>
      <c r="AP13" s="10"/>
      <c r="AQ13" s="13"/>
      <c r="AR13" s="10">
        <f>6+3+3</f>
        <v>12</v>
      </c>
      <c r="AS13" s="10"/>
      <c r="AT13" s="13"/>
      <c r="AU13" s="10">
        <f>15</f>
        <v>15</v>
      </c>
      <c r="AV13" s="10"/>
      <c r="AW13" s="13"/>
      <c r="AX13" s="10">
        <f>54</f>
        <v>54</v>
      </c>
      <c r="AY13" s="13"/>
      <c r="AZ13" s="10">
        <f>15</f>
        <v>15</v>
      </c>
      <c r="BA13" s="10"/>
      <c r="BB13" s="10"/>
      <c r="BC13" s="13"/>
      <c r="BD13" s="10">
        <v>12</v>
      </c>
      <c r="BE13" s="10"/>
      <c r="BF13" s="10"/>
      <c r="BG13" s="13"/>
      <c r="BH13" s="10"/>
      <c r="BI13" s="10"/>
      <c r="BJ13" s="13"/>
      <c r="BK13" s="17"/>
      <c r="BL13" s="13"/>
      <c r="BM13" s="17"/>
      <c r="BN13" s="17"/>
      <c r="BO13" s="13"/>
      <c r="BP13" s="17"/>
      <c r="BQ13" s="13"/>
      <c r="BR13" s="17"/>
      <c r="BS13" s="13"/>
      <c r="BT13" s="17"/>
    </row>
    <row r="14" spans="1:72" ht="12.75">
      <c r="A14" s="10">
        <v>11</v>
      </c>
      <c r="B14" s="2" t="s">
        <v>35</v>
      </c>
      <c r="C14" s="3">
        <f>SUM(E14:BT14)</f>
        <v>372</v>
      </c>
      <c r="D14" s="7"/>
      <c r="E14" s="25">
        <v>30</v>
      </c>
      <c r="F14" s="7"/>
      <c r="G14" s="17">
        <v>27</v>
      </c>
      <c r="H14" s="17"/>
      <c r="I14" s="13"/>
      <c r="J14" s="17">
        <v>3</v>
      </c>
      <c r="K14" s="13"/>
      <c r="L14" s="17">
        <f>39</f>
        <v>39</v>
      </c>
      <c r="M14" s="17"/>
      <c r="N14" s="13"/>
      <c r="O14" s="17">
        <f>24</f>
        <v>24</v>
      </c>
      <c r="P14" s="17"/>
      <c r="Q14" s="13"/>
      <c r="R14" s="17">
        <f>12</f>
        <v>12</v>
      </c>
      <c r="S14" s="13"/>
      <c r="T14" s="17">
        <f>27</f>
        <v>27</v>
      </c>
      <c r="U14" s="10"/>
      <c r="V14" s="13"/>
      <c r="W14" s="10">
        <f>60</f>
        <v>60</v>
      </c>
      <c r="X14" s="10"/>
      <c r="Y14" s="13"/>
      <c r="Z14" s="10">
        <f>15</f>
        <v>15</v>
      </c>
      <c r="AA14" s="10"/>
      <c r="AB14" s="13"/>
      <c r="AC14" s="17">
        <f>24</f>
        <v>24</v>
      </c>
      <c r="AD14" s="10"/>
      <c r="AE14" s="10"/>
      <c r="AF14" s="13"/>
      <c r="AG14" s="17">
        <f>3+3</f>
        <v>6</v>
      </c>
      <c r="AH14" s="10"/>
      <c r="AI14" s="10"/>
      <c r="AJ14" s="13"/>
      <c r="AK14" s="10">
        <f>6</f>
        <v>6</v>
      </c>
      <c r="AL14" s="10"/>
      <c r="AM14" s="13"/>
      <c r="AN14" s="10">
        <v>3</v>
      </c>
      <c r="AO14" s="10"/>
      <c r="AP14" s="10"/>
      <c r="AQ14" s="13"/>
      <c r="AR14" s="10">
        <f>3</f>
        <v>3</v>
      </c>
      <c r="AS14" s="10"/>
      <c r="AT14" s="13"/>
      <c r="AU14" s="10">
        <f>36</f>
        <v>36</v>
      </c>
      <c r="AV14" s="10"/>
      <c r="AW14" s="13"/>
      <c r="AX14" s="10">
        <f>54</f>
        <v>54</v>
      </c>
      <c r="AY14" s="13"/>
      <c r="AZ14" s="10"/>
      <c r="BA14" s="10"/>
      <c r="BB14" s="10"/>
      <c r="BC14" s="13"/>
      <c r="BD14" s="10">
        <v>3</v>
      </c>
      <c r="BE14" s="10"/>
      <c r="BF14" s="10"/>
      <c r="BG14" s="13"/>
      <c r="BH14" s="10"/>
      <c r="BI14" s="10"/>
      <c r="BJ14" s="13"/>
      <c r="BK14" s="10"/>
      <c r="BL14" s="13"/>
      <c r="BM14" s="10"/>
      <c r="BN14" s="17"/>
      <c r="BO14" s="13"/>
      <c r="BP14" s="10"/>
      <c r="BQ14" s="13"/>
      <c r="BR14" s="10"/>
      <c r="BS14" s="13"/>
      <c r="BT14" s="10"/>
    </row>
    <row r="15" spans="1:72" ht="12.75">
      <c r="A15" s="10">
        <v>12</v>
      </c>
      <c r="B15" s="2" t="s">
        <v>30</v>
      </c>
      <c r="C15" s="3">
        <f>SUM(E15:BT15)</f>
        <v>352</v>
      </c>
      <c r="D15" s="7"/>
      <c r="E15" s="21"/>
      <c r="F15" s="7"/>
      <c r="G15" s="10">
        <v>27</v>
      </c>
      <c r="H15" s="10"/>
      <c r="I15" s="13"/>
      <c r="J15" s="10">
        <v>15</v>
      </c>
      <c r="K15" s="13"/>
      <c r="L15" s="10">
        <f>3+30</f>
        <v>33</v>
      </c>
      <c r="M15" s="10">
        <v>4</v>
      </c>
      <c r="N15" s="13"/>
      <c r="O15" s="10">
        <f>15</f>
        <v>15</v>
      </c>
      <c r="P15" s="10"/>
      <c r="Q15" s="13"/>
      <c r="R15" s="10">
        <f>36</f>
        <v>36</v>
      </c>
      <c r="S15" s="13"/>
      <c r="T15" s="10">
        <f>12</f>
        <v>12</v>
      </c>
      <c r="U15" s="10"/>
      <c r="V15" s="13"/>
      <c r="W15" s="17">
        <f>15</f>
        <v>15</v>
      </c>
      <c r="X15" s="17"/>
      <c r="Y15" s="13"/>
      <c r="Z15" s="17">
        <f>12</f>
        <v>12</v>
      </c>
      <c r="AA15" s="17"/>
      <c r="AB15" s="13"/>
      <c r="AC15" s="17">
        <f>21</f>
        <v>21</v>
      </c>
      <c r="AD15" s="17"/>
      <c r="AE15" s="17"/>
      <c r="AF15" s="13"/>
      <c r="AG15" s="17">
        <f>27</f>
        <v>27</v>
      </c>
      <c r="AH15" s="17"/>
      <c r="AI15" s="17"/>
      <c r="AJ15" s="13"/>
      <c r="AK15" s="17">
        <f>33</f>
        <v>33</v>
      </c>
      <c r="AL15" s="17"/>
      <c r="AM15" s="13"/>
      <c r="AN15" s="17">
        <f>30</f>
        <v>30</v>
      </c>
      <c r="AO15" s="17"/>
      <c r="AP15" s="17"/>
      <c r="AQ15" s="13"/>
      <c r="AR15" s="17">
        <f>3+18</f>
        <v>21</v>
      </c>
      <c r="AS15" s="17"/>
      <c r="AT15" s="13"/>
      <c r="AU15" s="17">
        <f>12</f>
        <v>12</v>
      </c>
      <c r="AV15" s="17"/>
      <c r="AW15" s="13"/>
      <c r="AX15" s="17"/>
      <c r="AY15" s="13"/>
      <c r="AZ15" s="17">
        <f>9</f>
        <v>9</v>
      </c>
      <c r="BA15" s="17"/>
      <c r="BB15" s="17"/>
      <c r="BC15" s="13"/>
      <c r="BD15" s="17">
        <f>30</f>
        <v>30</v>
      </c>
      <c r="BE15" s="17"/>
      <c r="BF15" s="17"/>
      <c r="BG15" s="13"/>
      <c r="BH15" s="17"/>
      <c r="BI15" s="17"/>
      <c r="BJ15" s="13"/>
      <c r="BK15" s="17"/>
      <c r="BL15" s="13"/>
      <c r="BM15" s="17"/>
      <c r="BN15" s="17"/>
      <c r="BO15" s="13"/>
      <c r="BP15" s="17"/>
      <c r="BQ15" s="13"/>
      <c r="BR15" s="17"/>
      <c r="BS15" s="13"/>
      <c r="BT15" s="17"/>
    </row>
    <row r="16" spans="1:72" ht="12.75">
      <c r="A16" s="10">
        <v>13</v>
      </c>
      <c r="B16" s="2" t="s">
        <v>43</v>
      </c>
      <c r="C16" s="3">
        <f>SUM(E16:BT16)</f>
        <v>340</v>
      </c>
      <c r="D16" s="7"/>
      <c r="E16" s="21"/>
      <c r="F16" s="7"/>
      <c r="G16" s="10">
        <v>9</v>
      </c>
      <c r="H16" s="10">
        <f>2*8</f>
        <v>16</v>
      </c>
      <c r="I16" s="13"/>
      <c r="J16" s="10">
        <v>12</v>
      </c>
      <c r="K16" s="13"/>
      <c r="L16" s="10">
        <f>9</f>
        <v>9</v>
      </c>
      <c r="M16" s="10">
        <f>2*48</f>
        <v>96</v>
      </c>
      <c r="N16" s="13"/>
      <c r="O16" s="10">
        <f>15</f>
        <v>15</v>
      </c>
      <c r="P16" s="10"/>
      <c r="Q16" s="13"/>
      <c r="R16" s="10">
        <f>30</f>
        <v>30</v>
      </c>
      <c r="S16" s="13"/>
      <c r="T16" s="10">
        <f>18</f>
        <v>18</v>
      </c>
      <c r="U16" s="10"/>
      <c r="V16" s="13"/>
      <c r="W16" s="17">
        <f>3</f>
        <v>3</v>
      </c>
      <c r="X16" s="17"/>
      <c r="Y16" s="13"/>
      <c r="Z16" s="17">
        <f>12</f>
        <v>12</v>
      </c>
      <c r="AA16" s="17"/>
      <c r="AB16" s="13"/>
      <c r="AC16" s="17">
        <f>12</f>
        <v>12</v>
      </c>
      <c r="AD16" s="17"/>
      <c r="AE16" s="17"/>
      <c r="AF16" s="13"/>
      <c r="AG16" s="17">
        <f>30</f>
        <v>30</v>
      </c>
      <c r="AH16" s="17"/>
      <c r="AI16" s="17"/>
      <c r="AJ16" s="13"/>
      <c r="AK16" s="17">
        <f>27</f>
        <v>27</v>
      </c>
      <c r="AL16" s="17"/>
      <c r="AM16" s="13"/>
      <c r="AN16" s="17">
        <f>12</f>
        <v>12</v>
      </c>
      <c r="AO16" s="17"/>
      <c r="AP16" s="17"/>
      <c r="AQ16" s="13"/>
      <c r="AR16" s="17">
        <f>12</f>
        <v>12</v>
      </c>
      <c r="AS16" s="17"/>
      <c r="AT16" s="13"/>
      <c r="AU16" s="17">
        <f>9</f>
        <v>9</v>
      </c>
      <c r="AV16" s="17"/>
      <c r="AW16" s="13"/>
      <c r="AX16" s="17"/>
      <c r="AY16" s="13"/>
      <c r="AZ16" s="17">
        <f>6</f>
        <v>6</v>
      </c>
      <c r="BA16" s="17"/>
      <c r="BB16" s="17"/>
      <c r="BC16" s="13"/>
      <c r="BD16" s="17">
        <v>12</v>
      </c>
      <c r="BE16" s="17"/>
      <c r="BF16" s="17"/>
      <c r="BG16" s="13"/>
      <c r="BH16" s="17"/>
      <c r="BI16" s="17"/>
      <c r="BJ16" s="13"/>
      <c r="BK16" s="17"/>
      <c r="BL16" s="13"/>
      <c r="BM16" s="17"/>
      <c r="BN16" s="17"/>
      <c r="BO16" s="13"/>
      <c r="BP16" s="17"/>
      <c r="BQ16" s="13"/>
      <c r="BR16" s="17"/>
      <c r="BS16" s="13"/>
      <c r="BT16" s="17"/>
    </row>
    <row r="17" spans="1:72" ht="12.75">
      <c r="A17" s="10">
        <v>15</v>
      </c>
      <c r="B17" s="2" t="s">
        <v>16</v>
      </c>
      <c r="C17" s="3">
        <f>SUM(E17:BT17)</f>
        <v>217</v>
      </c>
      <c r="D17" s="7"/>
      <c r="E17" s="21">
        <v>30</v>
      </c>
      <c r="F17" s="7"/>
      <c r="G17" s="10">
        <v>6</v>
      </c>
      <c r="H17" s="10"/>
      <c r="I17" s="13"/>
      <c r="J17" s="10">
        <v>3</v>
      </c>
      <c r="K17" s="13"/>
      <c r="L17" s="10">
        <f>12</f>
        <v>12</v>
      </c>
      <c r="M17" s="10">
        <v>2</v>
      </c>
      <c r="N17" s="13"/>
      <c r="O17" s="10">
        <v>3</v>
      </c>
      <c r="P17" s="10">
        <f>2</f>
        <v>2</v>
      </c>
      <c r="Q17" s="13"/>
      <c r="R17" s="10">
        <v>6</v>
      </c>
      <c r="S17" s="13"/>
      <c r="T17" s="10">
        <f>3+3</f>
        <v>6</v>
      </c>
      <c r="U17" s="10"/>
      <c r="V17" s="13"/>
      <c r="W17" s="17">
        <f>15</f>
        <v>15</v>
      </c>
      <c r="X17" s="17"/>
      <c r="Y17" s="13"/>
      <c r="Z17" s="17">
        <v>12</v>
      </c>
      <c r="AA17" s="17"/>
      <c r="AB17" s="13"/>
      <c r="AC17" s="17">
        <f>12</f>
        <v>12</v>
      </c>
      <c r="AD17" s="17"/>
      <c r="AE17" s="17"/>
      <c r="AF17" s="13"/>
      <c r="AG17" s="17">
        <f>12</f>
        <v>12</v>
      </c>
      <c r="AH17" s="17"/>
      <c r="AI17" s="17"/>
      <c r="AJ17" s="13"/>
      <c r="AK17" s="17">
        <f>9</f>
        <v>9</v>
      </c>
      <c r="AL17" s="17"/>
      <c r="AM17" s="13"/>
      <c r="AN17" s="17">
        <v>12</v>
      </c>
      <c r="AO17" s="17"/>
      <c r="AP17" s="17"/>
      <c r="AQ17" s="13"/>
      <c r="AR17" s="17">
        <f>3+6</f>
        <v>9</v>
      </c>
      <c r="AS17" s="17"/>
      <c r="AT17" s="13"/>
      <c r="AU17" s="17">
        <f>12</f>
        <v>12</v>
      </c>
      <c r="AV17" s="17"/>
      <c r="AW17" s="13"/>
      <c r="AX17" s="17">
        <v>27</v>
      </c>
      <c r="AY17" s="13"/>
      <c r="AZ17" s="17">
        <f>12</f>
        <v>12</v>
      </c>
      <c r="BA17" s="17"/>
      <c r="BB17" s="17"/>
      <c r="BC17" s="13"/>
      <c r="BD17" s="17">
        <v>15</v>
      </c>
      <c r="BE17" s="17"/>
      <c r="BF17" s="17"/>
      <c r="BG17" s="13"/>
      <c r="BH17" s="17"/>
      <c r="BI17" s="17"/>
      <c r="BJ17" s="13"/>
      <c r="BK17" s="17"/>
      <c r="BL17" s="13"/>
      <c r="BM17" s="17"/>
      <c r="BN17" s="17"/>
      <c r="BO17" s="13"/>
      <c r="BP17" s="17"/>
      <c r="BQ17" s="13"/>
      <c r="BR17" s="17"/>
      <c r="BS17" s="13"/>
      <c r="BT17" s="17"/>
    </row>
    <row r="18" spans="1:72" ht="12.75">
      <c r="A18" s="10">
        <v>16</v>
      </c>
      <c r="B18" s="2" t="s">
        <v>4</v>
      </c>
      <c r="C18" s="3">
        <f>SUM(E18:BT18)</f>
        <v>209</v>
      </c>
      <c r="D18" s="7"/>
      <c r="E18" s="21">
        <v>30</v>
      </c>
      <c r="F18" s="7"/>
      <c r="G18" s="10">
        <v>12</v>
      </c>
      <c r="H18" s="10"/>
      <c r="I18" s="13"/>
      <c r="J18" s="10"/>
      <c r="K18" s="14"/>
      <c r="L18" s="10">
        <f>9+3</f>
        <v>12</v>
      </c>
      <c r="M18" s="10"/>
      <c r="N18" s="13"/>
      <c r="O18" s="10">
        <f>9</f>
        <v>9</v>
      </c>
      <c r="P18" s="10"/>
      <c r="Q18" s="13"/>
      <c r="R18" s="10">
        <f>3</f>
        <v>3</v>
      </c>
      <c r="S18" s="13"/>
      <c r="T18" s="10">
        <f>3+3</f>
        <v>6</v>
      </c>
      <c r="U18" s="10"/>
      <c r="V18" s="13"/>
      <c r="W18" s="17"/>
      <c r="X18" s="17"/>
      <c r="Y18" s="13"/>
      <c r="Z18" s="17"/>
      <c r="AA18" s="17">
        <f>2*19</f>
        <v>38</v>
      </c>
      <c r="AB18" s="13"/>
      <c r="AC18" s="17">
        <f>15</f>
        <v>15</v>
      </c>
      <c r="AD18" s="17"/>
      <c r="AE18" s="17"/>
      <c r="AF18" s="13"/>
      <c r="AG18" s="17">
        <f>9+3</f>
        <v>12</v>
      </c>
      <c r="AH18" s="17"/>
      <c r="AI18" s="17"/>
      <c r="AJ18" s="13"/>
      <c r="AK18" s="17">
        <f>3</f>
        <v>3</v>
      </c>
      <c r="AL18" s="17"/>
      <c r="AM18" s="13"/>
      <c r="AN18" s="17">
        <v>12</v>
      </c>
      <c r="AO18" s="17"/>
      <c r="AP18" s="17"/>
      <c r="AQ18" s="13"/>
      <c r="AR18" s="17">
        <f>6</f>
        <v>6</v>
      </c>
      <c r="AS18" s="17"/>
      <c r="AT18" s="13"/>
      <c r="AU18" s="17">
        <f>6</f>
        <v>6</v>
      </c>
      <c r="AV18" s="17"/>
      <c r="AW18" s="13"/>
      <c r="AX18" s="17">
        <f>18</f>
        <v>18</v>
      </c>
      <c r="AY18" s="13"/>
      <c r="AZ18" s="17">
        <f>6+6</f>
        <v>12</v>
      </c>
      <c r="BA18" s="17"/>
      <c r="BB18" s="17"/>
      <c r="BC18" s="13"/>
      <c r="BD18" s="17">
        <f>15</f>
        <v>15</v>
      </c>
      <c r="BE18" s="17"/>
      <c r="BF18" s="17"/>
      <c r="BG18" s="13"/>
      <c r="BH18" s="17"/>
      <c r="BI18" s="17"/>
      <c r="BJ18" s="13"/>
      <c r="BK18" s="17"/>
      <c r="BL18" s="13"/>
      <c r="BM18" s="17"/>
      <c r="BN18" s="17"/>
      <c r="BO18" s="13"/>
      <c r="BP18" s="17"/>
      <c r="BQ18" s="13"/>
      <c r="BR18" s="17"/>
      <c r="BS18" s="13"/>
      <c r="BT18" s="17"/>
    </row>
    <row r="19" spans="1:72" ht="12.75">
      <c r="A19" s="10">
        <v>17</v>
      </c>
      <c r="B19" s="3" t="s">
        <v>1</v>
      </c>
      <c r="C19" s="3">
        <f>SUM(E19:BT19)</f>
        <v>153</v>
      </c>
      <c r="D19" s="7"/>
      <c r="E19" s="21"/>
      <c r="F19" s="7"/>
      <c r="G19" s="10"/>
      <c r="H19" s="10"/>
      <c r="I19" s="13"/>
      <c r="J19" s="10">
        <v>15</v>
      </c>
      <c r="K19" s="13"/>
      <c r="L19" s="10">
        <f>3</f>
        <v>3</v>
      </c>
      <c r="M19" s="10"/>
      <c r="N19" s="13"/>
      <c r="O19" s="10">
        <f>6</f>
        <v>6</v>
      </c>
      <c r="P19" s="10"/>
      <c r="Q19" s="13"/>
      <c r="R19" s="10">
        <f>3</f>
        <v>3</v>
      </c>
      <c r="S19" s="13"/>
      <c r="T19" s="10"/>
      <c r="U19" s="10"/>
      <c r="V19" s="13"/>
      <c r="W19" s="17">
        <f>24</f>
        <v>24</v>
      </c>
      <c r="X19" s="17"/>
      <c r="Y19" s="13"/>
      <c r="Z19" s="17">
        <f>3+9</f>
        <v>12</v>
      </c>
      <c r="AA19" s="17">
        <f>2*24</f>
        <v>48</v>
      </c>
      <c r="AB19" s="13"/>
      <c r="AC19" s="17">
        <f>21</f>
        <v>21</v>
      </c>
      <c r="AD19" s="17"/>
      <c r="AE19" s="17"/>
      <c r="AF19" s="13"/>
      <c r="AG19" s="17">
        <f>6</f>
        <v>6</v>
      </c>
      <c r="AH19" s="17"/>
      <c r="AI19" s="17"/>
      <c r="AJ19" s="13"/>
      <c r="AK19" s="17">
        <f>3</f>
        <v>3</v>
      </c>
      <c r="AL19" s="17"/>
      <c r="AM19" s="13"/>
      <c r="AN19" s="17"/>
      <c r="AO19" s="17"/>
      <c r="AP19" s="17"/>
      <c r="AQ19" s="13"/>
      <c r="AR19" s="17">
        <v>3</v>
      </c>
      <c r="AS19" s="17"/>
      <c r="AT19" s="13"/>
      <c r="AU19" s="17">
        <f>6</f>
        <v>6</v>
      </c>
      <c r="AV19" s="17"/>
      <c r="AW19" s="13"/>
      <c r="AX19" s="17"/>
      <c r="AY19" s="13"/>
      <c r="AZ19" s="17"/>
      <c r="BA19" s="17"/>
      <c r="BB19" s="17"/>
      <c r="BC19" s="13"/>
      <c r="BD19" s="17">
        <v>3</v>
      </c>
      <c r="BE19" s="17"/>
      <c r="BF19" s="17"/>
      <c r="BG19" s="13"/>
      <c r="BH19" s="17"/>
      <c r="BI19" s="17"/>
      <c r="BJ19" s="13"/>
      <c r="BK19" s="17"/>
      <c r="BL19" s="13"/>
      <c r="BM19" s="17"/>
      <c r="BN19" s="17"/>
      <c r="BO19" s="13"/>
      <c r="BP19" s="17"/>
      <c r="BQ19" s="13"/>
      <c r="BR19" s="17"/>
      <c r="BS19" s="13"/>
      <c r="BT19" s="17"/>
    </row>
    <row r="20" spans="1:72" ht="12.75">
      <c r="A20" s="17">
        <v>18</v>
      </c>
      <c r="B20" s="2" t="s">
        <v>34</v>
      </c>
      <c r="C20" s="3">
        <f>SUM(E20:BT20)</f>
        <v>96</v>
      </c>
      <c r="D20" s="7"/>
      <c r="E20" s="21">
        <v>30</v>
      </c>
      <c r="F20" s="7"/>
      <c r="G20" s="10"/>
      <c r="H20" s="10"/>
      <c r="I20" s="13"/>
      <c r="J20" s="10">
        <v>27</v>
      </c>
      <c r="K20" s="13"/>
      <c r="L20" s="10">
        <f>6</f>
        <v>6</v>
      </c>
      <c r="M20" s="10"/>
      <c r="N20" s="13"/>
      <c r="O20" s="10"/>
      <c r="P20" s="10"/>
      <c r="Q20" s="13"/>
      <c r="R20" s="10"/>
      <c r="S20" s="13"/>
      <c r="T20" s="10"/>
      <c r="U20" s="10"/>
      <c r="V20" s="13"/>
      <c r="W20" s="17">
        <f>3</f>
        <v>3</v>
      </c>
      <c r="X20" s="17"/>
      <c r="Y20" s="13"/>
      <c r="Z20" s="17">
        <v>12</v>
      </c>
      <c r="AA20" s="17"/>
      <c r="AB20" s="13"/>
      <c r="AC20" s="17">
        <f>6</f>
        <v>6</v>
      </c>
      <c r="AD20" s="17"/>
      <c r="AE20" s="17"/>
      <c r="AF20" s="13"/>
      <c r="AG20" s="17">
        <v>3</v>
      </c>
      <c r="AH20" s="17"/>
      <c r="AI20" s="17"/>
      <c r="AJ20" s="13"/>
      <c r="AK20" s="17">
        <f>3</f>
        <v>3</v>
      </c>
      <c r="AL20" s="17"/>
      <c r="AM20" s="13"/>
      <c r="AN20" s="17"/>
      <c r="AO20" s="17"/>
      <c r="AP20" s="17"/>
      <c r="AQ20" s="13"/>
      <c r="AR20" s="17"/>
      <c r="AS20" s="17"/>
      <c r="AT20" s="13"/>
      <c r="AU20" s="17"/>
      <c r="AV20" s="17"/>
      <c r="AW20" s="13"/>
      <c r="AX20" s="17"/>
      <c r="AY20" s="13"/>
      <c r="AZ20" s="17">
        <f>6</f>
        <v>6</v>
      </c>
      <c r="BA20" s="17"/>
      <c r="BB20" s="17"/>
      <c r="BC20" s="13"/>
      <c r="BD20" s="17"/>
      <c r="BE20" s="17"/>
      <c r="BF20" s="17"/>
      <c r="BG20" s="13"/>
      <c r="BH20" s="17"/>
      <c r="BI20" s="17"/>
      <c r="BJ20" s="13"/>
      <c r="BK20" s="17"/>
      <c r="BL20" s="13"/>
      <c r="BM20" s="17"/>
      <c r="BN20" s="17"/>
      <c r="BO20" s="13"/>
      <c r="BP20" s="17"/>
      <c r="BQ20" s="13"/>
      <c r="BR20" s="17"/>
      <c r="BS20" s="13"/>
      <c r="BT20" s="17"/>
    </row>
    <row r="21" spans="2:20" ht="12.75">
      <c r="B21" s="6"/>
      <c r="C21" s="23"/>
      <c r="D21" s="23"/>
      <c r="E21" s="23"/>
      <c r="F21" s="23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0" ht="12.75">
      <c r="B22" s="2"/>
      <c r="C22" s="23"/>
      <c r="D22" s="23"/>
      <c r="E22" s="23"/>
      <c r="F22" s="23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3:20" ht="12.75">
      <c r="C23" s="24"/>
      <c r="D23" s="24"/>
      <c r="E23" s="24"/>
      <c r="F23" s="2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3:20" ht="12.75">
      <c r="C24" s="24"/>
      <c r="D24" s="24"/>
      <c r="E24" s="24"/>
      <c r="F24" s="2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3:20" ht="12.75">
      <c r="C25" s="24"/>
      <c r="D25" s="24"/>
      <c r="E25" s="24"/>
      <c r="F25" s="2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3:20" ht="12.75">
      <c r="C26" s="24"/>
      <c r="D26" s="24"/>
      <c r="E26" s="24"/>
      <c r="F26" s="2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3:20" ht="12.75">
      <c r="C27" s="24"/>
      <c r="D27" s="24"/>
      <c r="E27" s="24"/>
      <c r="F27" s="2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3:20" ht="12.75">
      <c r="C28" s="24"/>
      <c r="D28" s="24"/>
      <c r="E28" s="24"/>
      <c r="F28" s="2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3:20" ht="12.75">
      <c r="C29" s="24"/>
      <c r="D29" s="24"/>
      <c r="E29" s="24"/>
      <c r="F29" s="2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3:20" ht="12.75">
      <c r="C30" s="24"/>
      <c r="D30" s="24"/>
      <c r="E30" s="24"/>
      <c r="F30" s="2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3:20" ht="12.75">
      <c r="C31" s="24"/>
      <c r="D31" s="24"/>
      <c r="E31" s="24"/>
      <c r="F31" s="2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3:20" ht="12.75">
      <c r="C32" s="24"/>
      <c r="D32" s="24"/>
      <c r="E32" s="24"/>
      <c r="F32" s="2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3:20" ht="12.75">
      <c r="C33" s="24"/>
      <c r="D33" s="24"/>
      <c r="E33" s="24"/>
      <c r="F33" s="2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3:20" ht="12.75">
      <c r="C34" s="24"/>
      <c r="D34" s="24"/>
      <c r="E34" s="24"/>
      <c r="F34" s="2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3:20" ht="12.75">
      <c r="C35" s="24"/>
      <c r="D35" s="24"/>
      <c r="E35" s="24"/>
      <c r="F35" s="2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3:20" ht="12.75">
      <c r="C36" s="24"/>
      <c r="D36" s="24"/>
      <c r="E36" s="24"/>
      <c r="F36" s="2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3:20" ht="12.75">
      <c r="C37" s="24"/>
      <c r="D37" s="24"/>
      <c r="E37" s="24"/>
      <c r="F37" s="2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3:20" ht="12.75">
      <c r="C38" s="24"/>
      <c r="D38" s="24"/>
      <c r="E38" s="24"/>
      <c r="F38" s="2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3:20" ht="12.75">
      <c r="C39" s="24"/>
      <c r="D39" s="24"/>
      <c r="E39" s="24"/>
      <c r="F39" s="2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3:20" ht="12.75">
      <c r="C40" s="24"/>
      <c r="D40" s="24"/>
      <c r="E40" s="24"/>
      <c r="F40" s="2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3:20" ht="12.75">
      <c r="C41" s="24"/>
      <c r="D41" s="24"/>
      <c r="E41" s="24"/>
      <c r="F41" s="2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3:20" ht="12.75">
      <c r="C42" s="24"/>
      <c r="D42" s="24"/>
      <c r="E42" s="24"/>
      <c r="F42" s="2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3:20" ht="12.75">
      <c r="C43" s="24"/>
      <c r="D43" s="24"/>
      <c r="E43" s="24"/>
      <c r="F43" s="24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3:20" ht="12.75">
      <c r="C44" s="24"/>
      <c r="D44" s="24"/>
      <c r="E44" s="24"/>
      <c r="F44" s="24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</sheetData>
  <mergeCells count="16">
    <mergeCell ref="BM1:BN1"/>
    <mergeCell ref="AU1:AV1"/>
    <mergeCell ref="BD1:BF1"/>
    <mergeCell ref="AZ1:BB1"/>
    <mergeCell ref="AN1:AP1"/>
    <mergeCell ref="AR1:AS1"/>
    <mergeCell ref="Z1:AA1"/>
    <mergeCell ref="BH1:BI1"/>
    <mergeCell ref="G1:H1"/>
    <mergeCell ref="L1:M1"/>
    <mergeCell ref="T1:U1"/>
    <mergeCell ref="AK1:AL1"/>
    <mergeCell ref="AG1:AI1"/>
    <mergeCell ref="AC1:AE1"/>
    <mergeCell ref="W1:X1"/>
    <mergeCell ref="O1:P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2013-09-02T21:09:51Z</dcterms:modified>
  <cp:category/>
  <cp:version/>
  <cp:contentType/>
  <cp:contentStatus/>
</cp:coreProperties>
</file>