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'Foglio1'!$A$1:$AI$20</definedName>
  </definedNames>
  <calcPr fullCalcOnLoad="1"/>
</workbook>
</file>

<file path=xl/sharedStrings.xml><?xml version="1.0" encoding="utf-8"?>
<sst xmlns="http://schemas.openxmlformats.org/spreadsheetml/2006/main" count="58" uniqueCount="34">
  <si>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</si>
  <si>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</si>
  <si>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</si>
  <si>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</si>
  <si>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</si>
  <si>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</si>
  <si>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</si>
  <si>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</si>
  <si>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</si>
  <si>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</si>
  <si>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</si>
  <si>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</si>
  <si>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PODISTI LIVORNESI</t>
  </si>
  <si>
    <t>LIVORNO TEAM RUNNING</t>
  </si>
  <si>
    <t>5 miglia</t>
  </si>
  <si>
    <t>torre a cenaia</t>
  </si>
  <si>
    <t>monte serra</t>
  </si>
  <si>
    <t>fucecchio</t>
  </si>
  <si>
    <t>c</t>
  </si>
  <si>
    <t>nc</t>
  </si>
  <si>
    <t>b</t>
  </si>
  <si>
    <t>PODISTICA NUGOLESE</t>
  </si>
  <si>
    <t>MARCIATORI MARLIESI</t>
  </si>
  <si>
    <t>LE SBARRE</t>
  </si>
  <si>
    <t>bientina</t>
  </si>
  <si>
    <t>titignano</t>
  </si>
  <si>
    <t>melograno</t>
  </si>
  <si>
    <t>cascina</t>
  </si>
  <si>
    <t>san pierino</t>
  </si>
  <si>
    <t>pappiana</t>
  </si>
  <si>
    <t>org.</t>
  </si>
  <si>
    <t>laviosa</t>
  </si>
  <si>
    <t>coltano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</si>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</sst>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7" customWidth="1"/>
    <col min="5" max="5" width="3.57421875" style="24" customWidth="1"/>
    <col min="6" max="6" width="3.57421875" style="7" customWidth="1"/>
    <col min="7" max="7" width="5.421875" style="0" customWidth="1"/>
    <col min="8" max="8" width="5.00390625" style="0" customWidth="1"/>
    <col min="9" max="9" width="3.8515625" style="0" customWidth="1"/>
    <col min="10" max="10" width="2.140625" style="5" customWidth="1"/>
    <col min="11" max="11" width="4.57421875" style="0" customWidth="1"/>
    <col min="12" max="12" width="5.421875" style="0" customWidth="1"/>
    <col min="13" max="13" width="5.140625" style="0" customWidth="1"/>
    <col min="14" max="14" width="2.57421875" style="5" customWidth="1"/>
    <col min="15" max="16" width="5.140625" style="0" customWidth="1"/>
    <col min="17" max="17" width="6.140625" style="0" customWidth="1"/>
    <col min="18" max="18" width="3.140625" style="5" customWidth="1"/>
    <col min="19" max="19" width="9.7109375" style="0" customWidth="1"/>
    <col min="20" max="20" width="3.8515625" style="5" customWidth="1"/>
    <col min="21" max="21" width="5.421875" style="0" customWidth="1"/>
    <col min="22" max="22" width="6.421875" style="0" customWidth="1"/>
    <col min="23" max="23" width="6.57421875" style="0" customWidth="1"/>
    <col min="24" max="24" width="4.421875" style="0" customWidth="1"/>
    <col min="25" max="25" width="10.00390625" style="0" customWidth="1"/>
    <col min="26" max="30" width="4.421875" style="0" customWidth="1"/>
    <col min="31" max="31" width="8.421875" style="21" customWidth="1"/>
    <col min="32" max="32" width="4.421875" style="0" customWidth="1"/>
    <col min="33" max="33" width="4.8515625" style="21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21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6.140625" style="0" customWidth="1"/>
    <col min="46" max="46" width="6.8515625" style="0" customWidth="1"/>
    <col min="47" max="47" width="7.140625" style="0" customWidth="1"/>
  </cols>
  <sheetData>
    <row r="1" spans="1:47" s="1" customFormat="1" ht="12.75">
      <c r="A1" s="2"/>
      <c r="B1" s="2" t="s">
        <v>0</v>
      </c>
      <c r="C1" s="2"/>
      <c r="D1" s="9"/>
      <c r="E1" s="22" t="s">
        <v>30</v>
      </c>
      <c r="F1" s="9"/>
      <c r="G1" s="28" t="s">
        <v>14</v>
      </c>
      <c r="H1" s="28"/>
      <c r="I1" s="28"/>
      <c r="J1" s="11"/>
      <c r="K1" s="28" t="s">
        <v>15</v>
      </c>
      <c r="L1" s="28"/>
      <c r="M1" s="28"/>
      <c r="N1" s="11"/>
      <c r="O1" s="28" t="s">
        <v>16</v>
      </c>
      <c r="P1" s="28"/>
      <c r="Q1" s="28"/>
      <c r="R1" s="11"/>
      <c r="S1" s="10" t="s">
        <v>17</v>
      </c>
      <c r="T1" s="9"/>
      <c r="U1" s="28" t="s">
        <v>24</v>
      </c>
      <c r="V1" s="28"/>
      <c r="W1" s="28"/>
      <c r="X1" s="11"/>
      <c r="Y1" s="18" t="s">
        <v>25</v>
      </c>
      <c r="Z1" s="11"/>
      <c r="AA1" s="27" t="s">
        <v>26</v>
      </c>
      <c r="AB1" s="27"/>
      <c r="AC1" s="27"/>
      <c r="AD1" s="11"/>
      <c r="AE1" s="18" t="s">
        <v>27</v>
      </c>
      <c r="AF1" s="11"/>
      <c r="AG1" s="27" t="s">
        <v>28</v>
      </c>
      <c r="AH1" s="27"/>
      <c r="AI1" s="27"/>
      <c r="AJ1" s="11"/>
      <c r="AK1" s="27" t="s">
        <v>29</v>
      </c>
      <c r="AL1" s="27"/>
      <c r="AM1" s="27"/>
      <c r="AN1" s="11"/>
      <c r="AO1" s="27" t="s">
        <v>31</v>
      </c>
      <c r="AP1" s="27"/>
      <c r="AQ1" s="27"/>
      <c r="AR1" s="11"/>
      <c r="AS1" s="27" t="s">
        <v>32</v>
      </c>
      <c r="AT1" s="27"/>
      <c r="AU1" s="27"/>
    </row>
    <row r="2" spans="1:47" ht="12.75">
      <c r="A2" s="12"/>
      <c r="B2" s="2"/>
      <c r="C2" s="2"/>
      <c r="D2" s="9"/>
      <c r="E2" s="22"/>
      <c r="F2" s="9"/>
      <c r="G2" s="13" t="s">
        <v>18</v>
      </c>
      <c r="H2" s="13" t="s">
        <v>19</v>
      </c>
      <c r="I2" s="13" t="s">
        <v>20</v>
      </c>
      <c r="J2" s="14"/>
      <c r="K2" s="13" t="s">
        <v>18</v>
      </c>
      <c r="L2" s="13" t="s">
        <v>19</v>
      </c>
      <c r="M2" s="13" t="s">
        <v>20</v>
      </c>
      <c r="N2" s="14"/>
      <c r="O2" s="13" t="s">
        <v>18</v>
      </c>
      <c r="P2" s="13" t="s">
        <v>19</v>
      </c>
      <c r="Q2" s="13" t="s">
        <v>20</v>
      </c>
      <c r="R2" s="14"/>
      <c r="S2" s="12"/>
      <c r="T2" s="15"/>
      <c r="U2" s="13" t="s">
        <v>18</v>
      </c>
      <c r="V2" s="13" t="s">
        <v>19</v>
      </c>
      <c r="W2" s="13" t="s">
        <v>20</v>
      </c>
      <c r="X2" s="14"/>
      <c r="Y2" s="19"/>
      <c r="Z2" s="14"/>
      <c r="AA2" s="19" t="s">
        <v>18</v>
      </c>
      <c r="AB2" s="19" t="s">
        <v>19</v>
      </c>
      <c r="AC2" s="19" t="s">
        <v>20</v>
      </c>
      <c r="AD2" s="14"/>
      <c r="AE2" s="19"/>
      <c r="AF2" s="14"/>
      <c r="AG2" s="19" t="s">
        <v>18</v>
      </c>
      <c r="AH2" s="19" t="s">
        <v>19</v>
      </c>
      <c r="AI2" s="19" t="s">
        <v>20</v>
      </c>
      <c r="AJ2" s="14"/>
      <c r="AK2" s="19" t="s">
        <v>18</v>
      </c>
      <c r="AL2" s="19" t="s">
        <v>19</v>
      </c>
      <c r="AM2" s="19" t="s">
        <v>20</v>
      </c>
      <c r="AN2" s="14"/>
      <c r="AO2" s="19" t="s">
        <v>18</v>
      </c>
      <c r="AP2" s="19" t="s">
        <v>19</v>
      </c>
      <c r="AQ2" s="19" t="s">
        <v>20</v>
      </c>
      <c r="AR2" s="14"/>
      <c r="AS2" s="19" t="s">
        <v>18</v>
      </c>
      <c r="AT2" s="19" t="s">
        <v>19</v>
      </c>
      <c r="AU2" s="19" t="s">
        <v>20</v>
      </c>
    </row>
    <row r="3" spans="1:47" ht="12.75">
      <c r="A3" s="12"/>
      <c r="B3" s="2"/>
      <c r="C3" s="2"/>
      <c r="D3" s="9"/>
      <c r="E3" s="22"/>
      <c r="F3" s="9"/>
      <c r="G3" s="12"/>
      <c r="H3" s="12"/>
      <c r="I3" s="12"/>
      <c r="J3" s="15"/>
      <c r="K3" s="12"/>
      <c r="L3" s="12"/>
      <c r="M3" s="12"/>
      <c r="N3" s="15"/>
      <c r="O3" s="12"/>
      <c r="P3" s="12"/>
      <c r="Q3" s="12"/>
      <c r="R3" s="15"/>
      <c r="S3" s="12"/>
      <c r="T3" s="15"/>
      <c r="U3" s="12"/>
      <c r="V3" s="12"/>
      <c r="W3" s="12"/>
      <c r="X3" s="15"/>
      <c r="Y3" s="20"/>
      <c r="Z3" s="15"/>
      <c r="AA3" s="20"/>
      <c r="AB3" s="20"/>
      <c r="AC3" s="20"/>
      <c r="AD3" s="15"/>
      <c r="AE3" s="20"/>
      <c r="AF3" s="15"/>
      <c r="AG3" s="20"/>
      <c r="AH3" s="20"/>
      <c r="AI3" s="20"/>
      <c r="AJ3" s="15"/>
      <c r="AK3" s="20"/>
      <c r="AL3" s="20"/>
      <c r="AM3" s="20"/>
      <c r="AN3" s="15"/>
      <c r="AO3" s="20"/>
      <c r="AP3" s="20"/>
      <c r="AQ3" s="20"/>
      <c r="AR3" s="15"/>
      <c r="AS3" s="20"/>
      <c r="AT3" s="20"/>
      <c r="AU3" s="20"/>
    </row>
    <row r="4" spans="1:47" ht="12.75">
      <c r="A4" s="12">
        <v>1</v>
      </c>
      <c r="B4" s="2" t="s">
        <v>10</v>
      </c>
      <c r="C4" s="3">
        <f aca="true" t="shared" si="0" ref="C4:C19">SUM(D4:BO4)</f>
        <v>797</v>
      </c>
      <c r="D4" s="9"/>
      <c r="E4" s="25">
        <v>30</v>
      </c>
      <c r="F4" s="9"/>
      <c r="G4" s="12">
        <f>19*3</f>
        <v>57</v>
      </c>
      <c r="H4" s="12"/>
      <c r="I4" s="12"/>
      <c r="J4" s="15"/>
      <c r="K4" s="12">
        <f>23*3</f>
        <v>69</v>
      </c>
      <c r="L4" s="12"/>
      <c r="M4" s="12">
        <v>1</v>
      </c>
      <c r="N4" s="15"/>
      <c r="O4" s="12">
        <f>3*14</f>
        <v>42</v>
      </c>
      <c r="P4" s="12"/>
      <c r="Q4" s="12">
        <v>1</v>
      </c>
      <c r="R4" s="15"/>
      <c r="S4" s="12">
        <f>23*3</f>
        <v>69</v>
      </c>
      <c r="T4" s="15"/>
      <c r="U4" s="12">
        <f>3*20</f>
        <v>60</v>
      </c>
      <c r="V4" s="12"/>
      <c r="W4" s="12"/>
      <c r="X4" s="15"/>
      <c r="Y4" s="20">
        <f>3*15</f>
        <v>45</v>
      </c>
      <c r="Z4" s="15"/>
      <c r="AA4" s="20">
        <f>3*15</f>
        <v>45</v>
      </c>
      <c r="AB4" s="20"/>
      <c r="AC4" s="20"/>
      <c r="AD4" s="15"/>
      <c r="AE4" s="20">
        <v>90</v>
      </c>
      <c r="AF4" s="15"/>
      <c r="AG4" s="20">
        <v>81</v>
      </c>
      <c r="AH4" s="20"/>
      <c r="AI4" s="20"/>
      <c r="AJ4" s="15"/>
      <c r="AK4" s="20">
        <v>63</v>
      </c>
      <c r="AL4" s="20"/>
      <c r="AM4" s="20"/>
      <c r="AN4" s="15"/>
      <c r="AO4" s="20">
        <f>3*(9+16)</f>
        <v>75</v>
      </c>
      <c r="AP4" s="20"/>
      <c r="AQ4" s="20"/>
      <c r="AR4" s="15"/>
      <c r="AS4" s="20">
        <f>3*23</f>
        <v>69</v>
      </c>
      <c r="AT4" s="20"/>
      <c r="AU4" s="20"/>
    </row>
    <row r="5" spans="1:47" ht="12.75">
      <c r="A5" s="12">
        <v>2</v>
      </c>
      <c r="B5" s="2" t="s">
        <v>13</v>
      </c>
      <c r="C5" s="3">
        <f t="shared" si="0"/>
        <v>778</v>
      </c>
      <c r="D5" s="9"/>
      <c r="E5" s="25"/>
      <c r="F5" s="9"/>
      <c r="G5" s="12">
        <f>37*3</f>
        <v>111</v>
      </c>
      <c r="H5" s="12"/>
      <c r="I5" s="12">
        <v>1</v>
      </c>
      <c r="J5" s="15"/>
      <c r="K5" s="12">
        <f>16*3</f>
        <v>48</v>
      </c>
      <c r="L5" s="12"/>
      <c r="M5" s="12">
        <v>1</v>
      </c>
      <c r="N5" s="15"/>
      <c r="O5" s="12">
        <f>3*13</f>
        <v>39</v>
      </c>
      <c r="P5" s="12"/>
      <c r="Q5" s="12">
        <v>1</v>
      </c>
      <c r="R5" s="15"/>
      <c r="S5" s="12">
        <f>16*3</f>
        <v>48</v>
      </c>
      <c r="T5" s="15"/>
      <c r="U5" s="12">
        <f>3*13</f>
        <v>39</v>
      </c>
      <c r="V5" s="12">
        <v>4</v>
      </c>
      <c r="W5" s="12">
        <v>1</v>
      </c>
      <c r="X5" s="15"/>
      <c r="Y5" s="20">
        <f>3*10</f>
        <v>30</v>
      </c>
      <c r="Z5" s="15"/>
      <c r="AA5" s="20">
        <f>3*1</f>
        <v>3</v>
      </c>
      <c r="AB5" s="20"/>
      <c r="AC5" s="20"/>
      <c r="AD5" s="15"/>
      <c r="AE5" s="20"/>
      <c r="AF5" s="15"/>
      <c r="AG5" s="20">
        <v>93</v>
      </c>
      <c r="AH5" s="20"/>
      <c r="AI5" s="20"/>
      <c r="AJ5" s="15"/>
      <c r="AK5" s="20">
        <v>105</v>
      </c>
      <c r="AL5" s="20"/>
      <c r="AM5" s="20">
        <v>1</v>
      </c>
      <c r="AN5" s="15"/>
      <c r="AO5" s="20">
        <f>3*69</f>
        <v>207</v>
      </c>
      <c r="AP5" s="20"/>
      <c r="AQ5" s="20"/>
      <c r="AR5" s="15"/>
      <c r="AS5" s="20">
        <f>3*15</f>
        <v>45</v>
      </c>
      <c r="AT5" s="20"/>
      <c r="AU5" s="20">
        <v>1</v>
      </c>
    </row>
    <row r="6" spans="1:47" ht="12.75">
      <c r="A6" s="12" t="s">
        <v>33</v>
      </c>
      <c r="B6" s="2" t="s">
        <v>8</v>
      </c>
      <c r="C6" s="3">
        <f t="shared" si="0"/>
        <v>548</v>
      </c>
      <c r="D6" s="9"/>
      <c r="E6" s="25">
        <v>30</v>
      </c>
      <c r="F6" s="9"/>
      <c r="G6" s="12">
        <f>8*3</f>
        <v>24</v>
      </c>
      <c r="H6" s="12">
        <v>2</v>
      </c>
      <c r="I6" s="12"/>
      <c r="J6" s="15"/>
      <c r="K6" s="12">
        <f>14*3</f>
        <v>42</v>
      </c>
      <c r="L6" s="12">
        <v>6</v>
      </c>
      <c r="M6" s="12"/>
      <c r="N6" s="15"/>
      <c r="O6" s="12">
        <f>3*17</f>
        <v>51</v>
      </c>
      <c r="P6" s="12">
        <v>2</v>
      </c>
      <c r="Q6" s="12"/>
      <c r="R6" s="15"/>
      <c r="S6" s="12">
        <f>3*3</f>
        <v>9</v>
      </c>
      <c r="T6" s="15"/>
      <c r="U6" s="12">
        <f>3*13</f>
        <v>39</v>
      </c>
      <c r="V6" s="12">
        <v>2</v>
      </c>
      <c r="W6" s="12"/>
      <c r="X6" s="15"/>
      <c r="Y6" s="20">
        <f>3*9</f>
        <v>27</v>
      </c>
      <c r="Z6" s="15"/>
      <c r="AA6" s="20">
        <f>3*11</f>
        <v>33</v>
      </c>
      <c r="AB6" s="20"/>
      <c r="AC6" s="20"/>
      <c r="AD6" s="15"/>
      <c r="AE6" s="20">
        <v>150</v>
      </c>
      <c r="AF6" s="15"/>
      <c r="AG6" s="20">
        <v>39</v>
      </c>
      <c r="AH6" s="20">
        <v>2</v>
      </c>
      <c r="AI6" s="20"/>
      <c r="AJ6" s="15"/>
      <c r="AK6" s="20"/>
      <c r="AL6" s="20">
        <v>46</v>
      </c>
      <c r="AM6" s="20">
        <v>1</v>
      </c>
      <c r="AN6" s="15"/>
      <c r="AO6" s="20">
        <f>3*6</f>
        <v>18</v>
      </c>
      <c r="AP6" s="20"/>
      <c r="AQ6" s="20"/>
      <c r="AR6" s="15"/>
      <c r="AS6" s="20">
        <f>3*8</f>
        <v>24</v>
      </c>
      <c r="AT6" s="20"/>
      <c r="AU6" s="20">
        <v>1</v>
      </c>
    </row>
    <row r="7" spans="1:47" ht="12.75">
      <c r="A7" s="12">
        <v>4</v>
      </c>
      <c r="B7" s="2" t="s">
        <v>11</v>
      </c>
      <c r="C7" s="3">
        <f t="shared" si="0"/>
        <v>536</v>
      </c>
      <c r="D7" s="9"/>
      <c r="E7" s="25">
        <v>30</v>
      </c>
      <c r="F7" s="9"/>
      <c r="G7" s="12">
        <f>18*3</f>
        <v>54</v>
      </c>
      <c r="H7" s="12"/>
      <c r="I7" s="12"/>
      <c r="J7" s="15"/>
      <c r="K7" s="12">
        <f>20*3</f>
        <v>60</v>
      </c>
      <c r="L7" s="12"/>
      <c r="M7" s="12"/>
      <c r="N7" s="15"/>
      <c r="O7" s="12">
        <f>3*7</f>
        <v>21</v>
      </c>
      <c r="P7" s="12"/>
      <c r="Q7" s="12"/>
      <c r="R7" s="15"/>
      <c r="S7" s="12">
        <f>17*3</f>
        <v>51</v>
      </c>
      <c r="T7" s="15"/>
      <c r="U7" s="12">
        <f>3*18</f>
        <v>54</v>
      </c>
      <c r="V7" s="12"/>
      <c r="W7" s="12"/>
      <c r="X7" s="15"/>
      <c r="Y7" s="20"/>
      <c r="Z7" s="15"/>
      <c r="AA7" s="20">
        <f>3*16</f>
        <v>48</v>
      </c>
      <c r="AB7" s="20">
        <v>2</v>
      </c>
      <c r="AC7" s="20"/>
      <c r="AD7" s="15"/>
      <c r="AE7" s="20">
        <v>60</v>
      </c>
      <c r="AF7" s="15"/>
      <c r="AG7" s="20">
        <v>51</v>
      </c>
      <c r="AH7" s="20"/>
      <c r="AI7" s="20"/>
      <c r="AJ7" s="15"/>
      <c r="AK7" s="20">
        <v>45</v>
      </c>
      <c r="AL7" s="20"/>
      <c r="AM7" s="20"/>
      <c r="AN7" s="15"/>
      <c r="AO7" s="20">
        <f>3*9</f>
        <v>27</v>
      </c>
      <c r="AP7" s="20"/>
      <c r="AQ7" s="20"/>
      <c r="AR7" s="15"/>
      <c r="AS7" s="20">
        <f>3*11</f>
        <v>33</v>
      </c>
      <c r="AT7" s="20"/>
      <c r="AU7" s="20"/>
    </row>
    <row r="8" spans="1:47" ht="12.75">
      <c r="A8" s="12">
        <v>5</v>
      </c>
      <c r="B8" s="2" t="s">
        <v>9</v>
      </c>
      <c r="C8" s="3">
        <f t="shared" si="0"/>
        <v>518</v>
      </c>
      <c r="D8" s="9"/>
      <c r="E8" s="25">
        <v>30</v>
      </c>
      <c r="F8" s="9"/>
      <c r="G8" s="12">
        <f>1*3</f>
        <v>3</v>
      </c>
      <c r="H8" s="12">
        <v>16</v>
      </c>
      <c r="I8" s="12"/>
      <c r="J8" s="15"/>
      <c r="K8" s="12">
        <f>2*3</f>
        <v>6</v>
      </c>
      <c r="L8" s="12">
        <v>40</v>
      </c>
      <c r="M8" s="12">
        <v>1</v>
      </c>
      <c r="N8" s="15"/>
      <c r="O8" s="12">
        <f>3*2</f>
        <v>6</v>
      </c>
      <c r="P8" s="12">
        <v>2</v>
      </c>
      <c r="Q8" s="12"/>
      <c r="R8" s="15"/>
      <c r="S8" s="12">
        <f>13*3</f>
        <v>39</v>
      </c>
      <c r="T8" s="15"/>
      <c r="U8" s="12">
        <f>3*2</f>
        <v>6</v>
      </c>
      <c r="V8" s="12">
        <v>30</v>
      </c>
      <c r="W8" s="12"/>
      <c r="X8" s="15"/>
      <c r="Y8" s="20">
        <f>3*6</f>
        <v>18</v>
      </c>
      <c r="Z8" s="15"/>
      <c r="AA8" s="20"/>
      <c r="AB8" s="20"/>
      <c r="AC8" s="20"/>
      <c r="AD8" s="15"/>
      <c r="AE8" s="20">
        <v>150</v>
      </c>
      <c r="AF8" s="15"/>
      <c r="AG8" s="20">
        <v>15</v>
      </c>
      <c r="AH8" s="20">
        <v>2</v>
      </c>
      <c r="AI8" s="20"/>
      <c r="AJ8" s="15"/>
      <c r="AK8" s="20">
        <v>27</v>
      </c>
      <c r="AL8" s="20">
        <v>72</v>
      </c>
      <c r="AM8" s="20"/>
      <c r="AN8" s="15"/>
      <c r="AO8" s="20">
        <f>3*4</f>
        <v>12</v>
      </c>
      <c r="AP8" s="20"/>
      <c r="AQ8" s="20"/>
      <c r="AR8" s="15"/>
      <c r="AS8" s="20">
        <f>3*9</f>
        <v>27</v>
      </c>
      <c r="AT8" s="20"/>
      <c r="AU8" s="20">
        <v>16</v>
      </c>
    </row>
    <row r="9" spans="1:47" ht="12.75">
      <c r="A9" s="12">
        <v>6</v>
      </c>
      <c r="B9" s="2" t="s">
        <v>6</v>
      </c>
      <c r="C9" s="3">
        <f t="shared" si="0"/>
        <v>476</v>
      </c>
      <c r="D9" s="9"/>
      <c r="E9" s="25">
        <v>30</v>
      </c>
      <c r="F9" s="9"/>
      <c r="G9" s="12">
        <f>3*3</f>
        <v>9</v>
      </c>
      <c r="H9" s="12">
        <v>22</v>
      </c>
      <c r="I9" s="12"/>
      <c r="J9" s="15"/>
      <c r="K9" s="12">
        <f>6*3</f>
        <v>18</v>
      </c>
      <c r="L9" s="12">
        <v>26</v>
      </c>
      <c r="M9" s="12"/>
      <c r="N9" s="15"/>
      <c r="O9" s="12">
        <f>3*19</f>
        <v>57</v>
      </c>
      <c r="P9" s="12">
        <v>6</v>
      </c>
      <c r="Q9" s="12"/>
      <c r="R9" s="15"/>
      <c r="S9" s="12">
        <f>4*3</f>
        <v>12</v>
      </c>
      <c r="T9" s="15"/>
      <c r="U9" s="12">
        <f>3*5</f>
        <v>15</v>
      </c>
      <c r="V9" s="12">
        <v>14</v>
      </c>
      <c r="W9" s="12">
        <v>3</v>
      </c>
      <c r="X9" s="15"/>
      <c r="Y9" s="20">
        <f>3*4</f>
        <v>12</v>
      </c>
      <c r="Z9" s="15"/>
      <c r="AA9" s="20">
        <f>3*3</f>
        <v>9</v>
      </c>
      <c r="AB9" s="20">
        <v>14</v>
      </c>
      <c r="AC9" s="20"/>
      <c r="AD9" s="15"/>
      <c r="AE9" s="20">
        <v>60</v>
      </c>
      <c r="AF9" s="15"/>
      <c r="AG9" s="20">
        <v>6</v>
      </c>
      <c r="AH9" s="20">
        <v>8</v>
      </c>
      <c r="AI9" s="20"/>
      <c r="AJ9" s="15"/>
      <c r="AK9" s="20">
        <v>42</v>
      </c>
      <c r="AL9" s="20">
        <v>46</v>
      </c>
      <c r="AM9" s="20"/>
      <c r="AN9" s="15"/>
      <c r="AO9" s="20">
        <f>3*4</f>
        <v>12</v>
      </c>
      <c r="AP9" s="20">
        <v>2</v>
      </c>
      <c r="AQ9" s="20"/>
      <c r="AR9" s="15"/>
      <c r="AS9" s="20">
        <f>3*7</f>
        <v>21</v>
      </c>
      <c r="AT9" s="20">
        <v>32</v>
      </c>
      <c r="AU9" s="20"/>
    </row>
    <row r="10" spans="1:47" ht="12.75">
      <c r="A10" s="12">
        <v>7</v>
      </c>
      <c r="B10" s="2" t="s">
        <v>23</v>
      </c>
      <c r="C10" s="3">
        <f t="shared" si="0"/>
        <v>439</v>
      </c>
      <c r="D10" s="9"/>
      <c r="E10" s="25">
        <v>30</v>
      </c>
      <c r="F10" s="9"/>
      <c r="G10" s="12">
        <f>7*3</f>
        <v>21</v>
      </c>
      <c r="H10" s="12">
        <v>4</v>
      </c>
      <c r="I10" s="12"/>
      <c r="J10" s="15"/>
      <c r="K10" s="12">
        <f>6*3</f>
        <v>18</v>
      </c>
      <c r="L10" s="12">
        <v>10</v>
      </c>
      <c r="M10" s="12"/>
      <c r="N10" s="15"/>
      <c r="O10" s="12">
        <f>3*10</f>
        <v>30</v>
      </c>
      <c r="P10" s="12">
        <v>6</v>
      </c>
      <c r="Q10" s="12"/>
      <c r="R10" s="15"/>
      <c r="S10" s="12">
        <f>11*3</f>
        <v>33</v>
      </c>
      <c r="T10" s="15"/>
      <c r="U10" s="12">
        <f>3*7</f>
        <v>21</v>
      </c>
      <c r="V10" s="12">
        <v>18</v>
      </c>
      <c r="W10" s="12"/>
      <c r="X10" s="15"/>
      <c r="Y10" s="20">
        <f>3*3</f>
        <v>9</v>
      </c>
      <c r="Z10" s="15"/>
      <c r="AA10" s="20">
        <f>3*6</f>
        <v>18</v>
      </c>
      <c r="AB10" s="20">
        <v>12</v>
      </c>
      <c r="AC10" s="20"/>
      <c r="AD10" s="15"/>
      <c r="AE10" s="20">
        <v>60</v>
      </c>
      <c r="AF10" s="15"/>
      <c r="AG10" s="20">
        <v>21</v>
      </c>
      <c r="AH10" s="20">
        <v>14</v>
      </c>
      <c r="AI10" s="20"/>
      <c r="AJ10" s="15"/>
      <c r="AK10" s="20">
        <v>27</v>
      </c>
      <c r="AL10" s="20">
        <v>16</v>
      </c>
      <c r="AM10" s="20"/>
      <c r="AN10" s="15"/>
      <c r="AO10" s="20">
        <f>11*3</f>
        <v>33</v>
      </c>
      <c r="AP10" s="20"/>
      <c r="AQ10" s="20"/>
      <c r="AR10" s="15"/>
      <c r="AS10" s="20">
        <f>3*6</f>
        <v>18</v>
      </c>
      <c r="AT10" s="20">
        <v>20</v>
      </c>
      <c r="AU10" s="20"/>
    </row>
    <row r="11" spans="1:47" ht="12.75">
      <c r="A11" s="12">
        <v>8</v>
      </c>
      <c r="B11" s="2" t="s">
        <v>4</v>
      </c>
      <c r="C11" s="3">
        <f t="shared" si="0"/>
        <v>325</v>
      </c>
      <c r="D11" s="9"/>
      <c r="E11" s="25">
        <v>30</v>
      </c>
      <c r="F11" s="9"/>
      <c r="G11" s="12">
        <f>6*3</f>
        <v>18</v>
      </c>
      <c r="H11" s="12">
        <v>6</v>
      </c>
      <c r="I11" s="12">
        <v>1</v>
      </c>
      <c r="J11" s="15"/>
      <c r="K11" s="12">
        <f>7*3</f>
        <v>21</v>
      </c>
      <c r="L11" s="12">
        <v>2</v>
      </c>
      <c r="M11" s="12">
        <v>1</v>
      </c>
      <c r="N11" s="15"/>
      <c r="O11" s="12">
        <f>3*2</f>
        <v>6</v>
      </c>
      <c r="P11" s="12"/>
      <c r="Q11" s="12"/>
      <c r="R11" s="15"/>
      <c r="S11" s="12">
        <f>35*3</f>
        <v>105</v>
      </c>
      <c r="T11" s="15"/>
      <c r="U11" s="12">
        <f>3*6</f>
        <v>18</v>
      </c>
      <c r="V11" s="12">
        <v>6</v>
      </c>
      <c r="W11" s="12">
        <v>4</v>
      </c>
      <c r="X11" s="15"/>
      <c r="Y11" s="20">
        <v>12</v>
      </c>
      <c r="Z11" s="15"/>
      <c r="AA11" s="20">
        <f>3*1</f>
        <v>3</v>
      </c>
      <c r="AB11" s="20"/>
      <c r="AC11" s="20"/>
      <c r="AD11" s="15"/>
      <c r="AE11" s="20"/>
      <c r="AF11" s="15"/>
      <c r="AG11" s="20">
        <v>51</v>
      </c>
      <c r="AH11" s="20">
        <v>16</v>
      </c>
      <c r="AI11" s="20">
        <v>1</v>
      </c>
      <c r="AJ11" s="15"/>
      <c r="AK11" s="20">
        <v>12</v>
      </c>
      <c r="AL11" s="20"/>
      <c r="AM11" s="20"/>
      <c r="AN11" s="15"/>
      <c r="AO11" s="20">
        <f>3*1</f>
        <v>3</v>
      </c>
      <c r="AP11" s="20"/>
      <c r="AQ11" s="20"/>
      <c r="AR11" s="15"/>
      <c r="AS11" s="20">
        <f>3*3</f>
        <v>9</v>
      </c>
      <c r="AT11" s="20"/>
      <c r="AU11" s="20"/>
    </row>
    <row r="12" spans="1:47" ht="12.75">
      <c r="A12" s="12">
        <v>9</v>
      </c>
      <c r="B12" s="2" t="s">
        <v>2</v>
      </c>
      <c r="C12" s="3">
        <f t="shared" si="0"/>
        <v>306</v>
      </c>
      <c r="D12" s="9"/>
      <c r="E12" s="25">
        <v>30</v>
      </c>
      <c r="F12" s="9"/>
      <c r="G12" s="12">
        <f>4*3</f>
        <v>12</v>
      </c>
      <c r="H12" s="12"/>
      <c r="I12" s="12"/>
      <c r="J12" s="15"/>
      <c r="K12" s="12">
        <f>11*3</f>
        <v>33</v>
      </c>
      <c r="L12" s="12"/>
      <c r="M12" s="12"/>
      <c r="N12" s="15"/>
      <c r="O12" s="12">
        <f>3*12</f>
        <v>36</v>
      </c>
      <c r="P12" s="12"/>
      <c r="Q12" s="12"/>
      <c r="R12" s="15"/>
      <c r="S12" s="12">
        <f>14*3</f>
        <v>42</v>
      </c>
      <c r="T12" s="15"/>
      <c r="U12" s="12">
        <f>3*6</f>
        <v>18</v>
      </c>
      <c r="V12" s="12">
        <v>2</v>
      </c>
      <c r="W12" s="12"/>
      <c r="X12" s="15"/>
      <c r="Y12" s="20"/>
      <c r="Z12" s="15"/>
      <c r="AA12" s="20">
        <f>3*19</f>
        <v>57</v>
      </c>
      <c r="AB12" s="20"/>
      <c r="AC12" s="20"/>
      <c r="AD12" s="15"/>
      <c r="AE12" s="20"/>
      <c r="AF12" s="15"/>
      <c r="AG12" s="20">
        <v>24</v>
      </c>
      <c r="AH12" s="20">
        <v>4</v>
      </c>
      <c r="AI12" s="20"/>
      <c r="AJ12" s="15"/>
      <c r="AK12" s="20">
        <v>18</v>
      </c>
      <c r="AL12" s="20"/>
      <c r="AM12" s="20"/>
      <c r="AN12" s="15"/>
      <c r="AO12" s="20">
        <f>3*(2+4)</f>
        <v>18</v>
      </c>
      <c r="AP12" s="20"/>
      <c r="AQ12" s="20"/>
      <c r="AR12" s="15"/>
      <c r="AS12" s="20">
        <f>3*4</f>
        <v>12</v>
      </c>
      <c r="AT12" s="20"/>
      <c r="AU12" s="20"/>
    </row>
    <row r="13" spans="1:47" ht="12.75">
      <c r="A13" s="12">
        <v>10</v>
      </c>
      <c r="B13" s="2" t="s">
        <v>7</v>
      </c>
      <c r="C13" s="3">
        <f t="shared" si="0"/>
        <v>279</v>
      </c>
      <c r="D13" s="9"/>
      <c r="E13" s="25">
        <v>30</v>
      </c>
      <c r="F13" s="9"/>
      <c r="G13" s="12">
        <f>3*3</f>
        <v>9</v>
      </c>
      <c r="H13" s="12"/>
      <c r="I13" s="12"/>
      <c r="J13" s="15"/>
      <c r="K13" s="12">
        <f>3*3</f>
        <v>9</v>
      </c>
      <c r="L13" s="12">
        <v>6</v>
      </c>
      <c r="M13" s="12"/>
      <c r="N13" s="15"/>
      <c r="O13" s="12">
        <f>3*4</f>
        <v>12</v>
      </c>
      <c r="P13" s="12"/>
      <c r="Q13" s="12"/>
      <c r="R13" s="15"/>
      <c r="S13" s="12">
        <f>3*7</f>
        <v>21</v>
      </c>
      <c r="T13" s="15"/>
      <c r="U13" s="12">
        <f>3*3</f>
        <v>9</v>
      </c>
      <c r="V13" s="12">
        <v>4</v>
      </c>
      <c r="W13" s="12"/>
      <c r="X13" s="15"/>
      <c r="Y13" s="20">
        <f>3*3</f>
        <v>9</v>
      </c>
      <c r="Z13" s="15"/>
      <c r="AA13" s="20"/>
      <c r="AB13" s="20"/>
      <c r="AC13" s="20"/>
      <c r="AD13" s="15"/>
      <c r="AE13" s="20">
        <v>120</v>
      </c>
      <c r="AF13" s="15"/>
      <c r="AG13" s="20">
        <v>6</v>
      </c>
      <c r="AH13" s="20"/>
      <c r="AI13" s="20"/>
      <c r="AJ13" s="15"/>
      <c r="AK13" s="20">
        <v>18</v>
      </c>
      <c r="AL13" s="20">
        <v>2</v>
      </c>
      <c r="AM13" s="20"/>
      <c r="AN13" s="15"/>
      <c r="AO13" s="20"/>
      <c r="AP13" s="20"/>
      <c r="AQ13" s="20"/>
      <c r="AR13" s="15"/>
      <c r="AS13" s="20">
        <f>3*5</f>
        <v>15</v>
      </c>
      <c r="AT13" s="20">
        <v>8</v>
      </c>
      <c r="AU13" s="20">
        <v>1</v>
      </c>
    </row>
    <row r="14" spans="1:47" ht="12.75">
      <c r="A14" s="12">
        <v>11</v>
      </c>
      <c r="B14" s="2" t="s">
        <v>5</v>
      </c>
      <c r="C14" s="3">
        <f t="shared" si="0"/>
        <v>266</v>
      </c>
      <c r="D14" s="9"/>
      <c r="E14" s="25">
        <v>30</v>
      </c>
      <c r="F14" s="9"/>
      <c r="G14" s="12">
        <f>5*3</f>
        <v>15</v>
      </c>
      <c r="H14" s="16"/>
      <c r="I14" s="16"/>
      <c r="J14" s="17"/>
      <c r="K14" s="12">
        <f>1*3</f>
        <v>3</v>
      </c>
      <c r="L14" s="12">
        <v>4</v>
      </c>
      <c r="M14" s="12">
        <v>4</v>
      </c>
      <c r="N14" s="15"/>
      <c r="O14" s="12">
        <f>3*10</f>
        <v>30</v>
      </c>
      <c r="P14" s="12"/>
      <c r="Q14" s="12"/>
      <c r="R14" s="15"/>
      <c r="S14" s="12">
        <f>1*3</f>
        <v>3</v>
      </c>
      <c r="T14" s="15"/>
      <c r="U14" s="12">
        <f>3*7</f>
        <v>21</v>
      </c>
      <c r="V14" s="12"/>
      <c r="W14" s="12"/>
      <c r="X14" s="15"/>
      <c r="Y14" s="20"/>
      <c r="Z14" s="15"/>
      <c r="AA14" s="20">
        <f>3*5</f>
        <v>15</v>
      </c>
      <c r="AB14" s="20"/>
      <c r="AC14" s="20"/>
      <c r="AD14" s="15"/>
      <c r="AE14" s="20">
        <v>60</v>
      </c>
      <c r="AF14" s="15"/>
      <c r="AG14" s="20">
        <v>21</v>
      </c>
      <c r="AH14" s="20"/>
      <c r="AI14" s="20"/>
      <c r="AJ14" s="15"/>
      <c r="AK14" s="20">
        <v>27</v>
      </c>
      <c r="AL14" s="20"/>
      <c r="AM14" s="20"/>
      <c r="AN14" s="15"/>
      <c r="AO14" s="20">
        <f>3*3</f>
        <v>9</v>
      </c>
      <c r="AP14" s="20"/>
      <c r="AQ14" s="20"/>
      <c r="AR14" s="15"/>
      <c r="AS14" s="20">
        <f>3*6</f>
        <v>18</v>
      </c>
      <c r="AT14" s="20">
        <v>6</v>
      </c>
      <c r="AU14" s="20"/>
    </row>
    <row r="15" spans="1:47" ht="12.75">
      <c r="A15" s="12">
        <v>12</v>
      </c>
      <c r="B15" s="3" t="s">
        <v>1</v>
      </c>
      <c r="C15" s="3">
        <f t="shared" si="0"/>
        <v>217</v>
      </c>
      <c r="D15" s="9"/>
      <c r="E15" s="25">
        <v>30</v>
      </c>
      <c r="F15" s="9"/>
      <c r="G15" s="12">
        <f>4*3</f>
        <v>12</v>
      </c>
      <c r="H15" s="12">
        <v>2</v>
      </c>
      <c r="I15" s="12"/>
      <c r="J15" s="15"/>
      <c r="K15" s="12">
        <f>5*3</f>
        <v>15</v>
      </c>
      <c r="L15" s="12"/>
      <c r="M15" s="12"/>
      <c r="N15" s="15"/>
      <c r="O15" s="12">
        <f>3*5</f>
        <v>15</v>
      </c>
      <c r="P15" s="12"/>
      <c r="Q15" s="12"/>
      <c r="R15" s="15"/>
      <c r="S15" s="12">
        <f>12*3</f>
        <v>36</v>
      </c>
      <c r="T15" s="15"/>
      <c r="U15" s="12">
        <f>3*4</f>
        <v>12</v>
      </c>
      <c r="V15" s="12"/>
      <c r="W15" s="12"/>
      <c r="X15" s="15"/>
      <c r="Y15" s="20">
        <f>3*5</f>
        <v>15</v>
      </c>
      <c r="Z15" s="15"/>
      <c r="AA15" s="20">
        <f>3*7</f>
        <v>21</v>
      </c>
      <c r="AB15" s="20"/>
      <c r="AC15" s="20"/>
      <c r="AD15" s="15"/>
      <c r="AE15" s="20"/>
      <c r="AF15" s="15"/>
      <c r="AG15" s="20">
        <v>30</v>
      </c>
      <c r="AH15" s="20"/>
      <c r="AI15" s="20"/>
      <c r="AJ15" s="15"/>
      <c r="AK15" s="20">
        <v>15</v>
      </c>
      <c r="AL15" s="20">
        <v>2</v>
      </c>
      <c r="AM15" s="20"/>
      <c r="AN15" s="15"/>
      <c r="AO15" s="20">
        <f>3*3</f>
        <v>9</v>
      </c>
      <c r="AP15" s="20"/>
      <c r="AQ15" s="20"/>
      <c r="AR15" s="15"/>
      <c r="AS15" s="20">
        <f>3*1</f>
        <v>3</v>
      </c>
      <c r="AT15" s="20"/>
      <c r="AU15" s="20"/>
    </row>
    <row r="16" spans="1:47" ht="12.75">
      <c r="A16" s="12">
        <v>13</v>
      </c>
      <c r="B16" s="2" t="s">
        <v>12</v>
      </c>
      <c r="C16" s="3">
        <f t="shared" si="0"/>
        <v>123</v>
      </c>
      <c r="D16" s="9"/>
      <c r="E16" s="25"/>
      <c r="F16" s="9"/>
      <c r="G16" s="12">
        <f>1*3</f>
        <v>3</v>
      </c>
      <c r="H16" s="12"/>
      <c r="I16" s="12"/>
      <c r="J16" s="15"/>
      <c r="K16" s="12">
        <f>3*3</f>
        <v>9</v>
      </c>
      <c r="L16" s="12"/>
      <c r="M16" s="12"/>
      <c r="N16" s="15"/>
      <c r="O16" s="12"/>
      <c r="P16" s="12"/>
      <c r="Q16" s="12"/>
      <c r="R16" s="15"/>
      <c r="S16" s="12">
        <f>4*3</f>
        <v>12</v>
      </c>
      <c r="T16" s="15"/>
      <c r="U16" s="12">
        <f>3*1</f>
        <v>3</v>
      </c>
      <c r="V16" s="12"/>
      <c r="W16" s="12"/>
      <c r="X16" s="15"/>
      <c r="Y16" s="20"/>
      <c r="Z16" s="15"/>
      <c r="AA16" s="20"/>
      <c r="AB16" s="20"/>
      <c r="AC16" s="20"/>
      <c r="AD16" s="15"/>
      <c r="AE16" s="20"/>
      <c r="AF16" s="15"/>
      <c r="AG16" s="20"/>
      <c r="AH16" s="20"/>
      <c r="AI16" s="20"/>
      <c r="AJ16" s="15"/>
      <c r="AK16" s="20">
        <v>6</v>
      </c>
      <c r="AL16" s="20"/>
      <c r="AM16" s="20"/>
      <c r="AN16" s="15"/>
      <c r="AO16" s="20">
        <f>3*28</f>
        <v>84</v>
      </c>
      <c r="AP16" s="20"/>
      <c r="AQ16" s="20"/>
      <c r="AR16" s="15"/>
      <c r="AS16" s="20">
        <f>3*2</f>
        <v>6</v>
      </c>
      <c r="AT16" s="20"/>
      <c r="AU16" s="20"/>
    </row>
    <row r="17" spans="1:47" ht="12.75">
      <c r="A17" s="12">
        <v>14</v>
      </c>
      <c r="B17" s="2" t="s">
        <v>22</v>
      </c>
      <c r="C17" s="3">
        <f t="shared" si="0"/>
        <v>112</v>
      </c>
      <c r="D17" s="9"/>
      <c r="E17" s="25"/>
      <c r="F17" s="9"/>
      <c r="G17" s="12">
        <f>5*3</f>
        <v>15</v>
      </c>
      <c r="H17" s="12"/>
      <c r="I17" s="12"/>
      <c r="J17" s="15"/>
      <c r="K17" s="12">
        <f>4*3</f>
        <v>12</v>
      </c>
      <c r="L17" s="12"/>
      <c r="M17" s="12"/>
      <c r="N17" s="15"/>
      <c r="O17" s="12">
        <f>3*3</f>
        <v>9</v>
      </c>
      <c r="P17" s="12"/>
      <c r="Q17" s="12"/>
      <c r="R17" s="15"/>
      <c r="S17" s="12">
        <f>7*3</f>
        <v>21</v>
      </c>
      <c r="T17" s="15"/>
      <c r="U17" s="12">
        <f>3*3</f>
        <v>9</v>
      </c>
      <c r="V17" s="12">
        <v>2</v>
      </c>
      <c r="W17" s="12"/>
      <c r="X17" s="15"/>
      <c r="Y17" s="20">
        <f>3*1</f>
        <v>3</v>
      </c>
      <c r="Z17" s="15"/>
      <c r="AA17" s="20">
        <f>3*2</f>
        <v>6</v>
      </c>
      <c r="AB17" s="20">
        <v>2</v>
      </c>
      <c r="AC17" s="20"/>
      <c r="AD17" s="15"/>
      <c r="AE17" s="20"/>
      <c r="AF17" s="15"/>
      <c r="AG17" s="20">
        <v>12</v>
      </c>
      <c r="AH17" s="20"/>
      <c r="AI17" s="20"/>
      <c r="AJ17" s="15"/>
      <c r="AK17" s="20">
        <v>9</v>
      </c>
      <c r="AL17" s="20"/>
      <c r="AM17" s="20"/>
      <c r="AN17" s="15"/>
      <c r="AO17" s="20">
        <f>3*2</f>
        <v>6</v>
      </c>
      <c r="AP17" s="20"/>
      <c r="AQ17" s="20"/>
      <c r="AR17" s="15"/>
      <c r="AS17" s="20">
        <f>3*2</f>
        <v>6</v>
      </c>
      <c r="AT17" s="20"/>
      <c r="AU17" s="20"/>
    </row>
    <row r="18" spans="1:47" ht="12.75">
      <c r="A18" s="12">
        <v>15</v>
      </c>
      <c r="B18" s="2" t="s">
        <v>3</v>
      </c>
      <c r="C18" s="3">
        <f t="shared" si="0"/>
        <v>80</v>
      </c>
      <c r="D18" s="9"/>
      <c r="E18" s="25">
        <v>30</v>
      </c>
      <c r="F18" s="9"/>
      <c r="G18" s="12">
        <f>3*3</f>
        <v>9</v>
      </c>
      <c r="H18" s="12"/>
      <c r="I18" s="12"/>
      <c r="J18" s="15"/>
      <c r="K18" s="12">
        <f>3*3</f>
        <v>9</v>
      </c>
      <c r="L18" s="12"/>
      <c r="M18" s="12"/>
      <c r="N18" s="15"/>
      <c r="O18" s="12"/>
      <c r="P18" s="12"/>
      <c r="Q18" s="12"/>
      <c r="R18" s="15"/>
      <c r="S18" s="12">
        <f>2*3</f>
        <v>6</v>
      </c>
      <c r="T18" s="15"/>
      <c r="U18" s="12"/>
      <c r="V18" s="12">
        <v>12</v>
      </c>
      <c r="W18" s="12"/>
      <c r="X18" s="15"/>
      <c r="Y18" s="20"/>
      <c r="Z18" s="15"/>
      <c r="AA18" s="20">
        <f>3*1</f>
        <v>3</v>
      </c>
      <c r="AB18" s="20"/>
      <c r="AC18" s="20"/>
      <c r="AD18" s="15"/>
      <c r="AE18" s="20"/>
      <c r="AF18" s="15"/>
      <c r="AG18" s="20">
        <v>3</v>
      </c>
      <c r="AH18" s="20">
        <v>2</v>
      </c>
      <c r="AI18" s="20"/>
      <c r="AJ18" s="15"/>
      <c r="AK18" s="20"/>
      <c r="AL18" s="20"/>
      <c r="AM18" s="20"/>
      <c r="AN18" s="15"/>
      <c r="AO18" s="20">
        <f>3*1</f>
        <v>3</v>
      </c>
      <c r="AP18" s="20"/>
      <c r="AQ18" s="20"/>
      <c r="AR18" s="15"/>
      <c r="AS18" s="20">
        <f>3*1</f>
        <v>3</v>
      </c>
      <c r="AT18" s="20"/>
      <c r="AU18" s="20"/>
    </row>
    <row r="19" spans="1:47" ht="12.75">
      <c r="A19" s="12">
        <v>16</v>
      </c>
      <c r="B19" s="2" t="s">
        <v>21</v>
      </c>
      <c r="C19" s="3">
        <f t="shared" si="0"/>
        <v>62</v>
      </c>
      <c r="D19" s="9"/>
      <c r="E19" s="25"/>
      <c r="F19" s="9"/>
      <c r="G19" s="12">
        <f>1*3</f>
        <v>3</v>
      </c>
      <c r="H19" s="12">
        <v>2</v>
      </c>
      <c r="I19" s="12"/>
      <c r="J19" s="15"/>
      <c r="K19" s="12">
        <f>1*3</f>
        <v>3</v>
      </c>
      <c r="L19" s="12">
        <v>12</v>
      </c>
      <c r="M19" s="12">
        <v>1</v>
      </c>
      <c r="N19" s="15"/>
      <c r="O19" s="12">
        <f>3*2</f>
        <v>6</v>
      </c>
      <c r="P19" s="12"/>
      <c r="Q19" s="12"/>
      <c r="R19" s="15"/>
      <c r="S19" s="12">
        <v>0</v>
      </c>
      <c r="T19" s="15"/>
      <c r="U19" s="12">
        <f>3*1</f>
        <v>3</v>
      </c>
      <c r="V19" s="12">
        <v>2</v>
      </c>
      <c r="W19" s="12"/>
      <c r="X19" s="15"/>
      <c r="Y19" s="20"/>
      <c r="Z19" s="15"/>
      <c r="AA19" s="20">
        <f>3*1</f>
        <v>3</v>
      </c>
      <c r="AB19" s="20">
        <v>2</v>
      </c>
      <c r="AC19" s="20"/>
      <c r="AD19" s="15"/>
      <c r="AE19" s="20"/>
      <c r="AF19" s="15"/>
      <c r="AG19" s="20">
        <v>3</v>
      </c>
      <c r="AH19" s="20">
        <v>2</v>
      </c>
      <c r="AI19" s="20"/>
      <c r="AJ19" s="15"/>
      <c r="AK19" s="20">
        <v>6</v>
      </c>
      <c r="AL19" s="20">
        <v>2</v>
      </c>
      <c r="AM19" s="20"/>
      <c r="AN19" s="15"/>
      <c r="AO19" s="20">
        <f>3*4</f>
        <v>12</v>
      </c>
      <c r="AP19" s="20"/>
      <c r="AQ19" s="20"/>
      <c r="AR19" s="15"/>
      <c r="AS19" s="20"/>
      <c r="AT19" s="20"/>
      <c r="AU19" s="20"/>
    </row>
    <row r="20" spans="1:40" ht="12.75">
      <c r="A20" s="12"/>
      <c r="B20" s="2"/>
      <c r="C20" s="2"/>
      <c r="D20" s="9"/>
      <c r="E20" s="22"/>
      <c r="F20" s="9"/>
      <c r="G20" s="12"/>
      <c r="H20" s="12"/>
      <c r="I20" s="12"/>
      <c r="J20" s="15"/>
      <c r="K20" s="12"/>
      <c r="L20" s="12"/>
      <c r="M20" s="12"/>
      <c r="N20" s="15"/>
      <c r="O20" s="12"/>
      <c r="P20" s="12"/>
      <c r="Q20" s="12"/>
      <c r="R20" s="15"/>
      <c r="S20" s="12"/>
      <c r="T20" s="15"/>
      <c r="U20" s="12"/>
      <c r="V20" s="12"/>
      <c r="W20" s="12"/>
      <c r="X20" s="15"/>
      <c r="Y20" s="20"/>
      <c r="Z20" s="15"/>
      <c r="AA20" s="20"/>
      <c r="AB20" s="20"/>
      <c r="AC20" s="20"/>
      <c r="AD20" s="15"/>
      <c r="AE20" s="20"/>
      <c r="AF20" s="15"/>
      <c r="AG20" s="20"/>
      <c r="AH20" s="20"/>
      <c r="AI20" s="20"/>
      <c r="AJ20" s="15"/>
      <c r="AK20" s="20"/>
      <c r="AL20" s="20"/>
      <c r="AM20" s="20"/>
      <c r="AN20" s="26"/>
    </row>
    <row r="21" spans="2:6" ht="12.75">
      <c r="B21" s="8"/>
      <c r="C21" s="4"/>
      <c r="D21" s="6"/>
      <c r="E21" s="23"/>
      <c r="F21" s="6"/>
    </row>
    <row r="22" spans="2:6" ht="12.75">
      <c r="B22" s="2"/>
      <c r="C22" s="4"/>
      <c r="D22" s="6"/>
      <c r="E22" s="23"/>
      <c r="F22" s="6"/>
    </row>
    <row r="23" spans="2:6" ht="12.75">
      <c r="B23" s="2"/>
      <c r="C23" s="4"/>
      <c r="D23" s="6"/>
      <c r="E23" s="23"/>
      <c r="F23" s="6"/>
    </row>
  </sheetData>
  <mergeCells count="9">
    <mergeCell ref="AS1:AU1"/>
    <mergeCell ref="G1:I1"/>
    <mergeCell ref="K1:M1"/>
    <mergeCell ref="U1:W1"/>
    <mergeCell ref="AO1:AQ1"/>
    <mergeCell ref="AK1:AM1"/>
    <mergeCell ref="AG1:AI1"/>
    <mergeCell ref="AA1:AC1"/>
    <mergeCell ref="O1:Q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2011-06-02T19:54:46Z</dcterms:modified>
  <cp:category/>
  <cp:version/>
  <cp:contentType/>
  <cp:contentStatus/>
</cp:coreProperties>
</file>